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optávky\24036 - Hájek - Zateplení RnK\O\I-Etapa revize\"/>
    </mc:Choice>
  </mc:AlternateContent>
  <bookViews>
    <workbookView xWindow="0" yWindow="0" windowWidth="0" windowHeight="0"/>
  </bookViews>
  <sheets>
    <sheet name="Rekapitulace stavby" sheetId="1" r:id="rId1"/>
    <sheet name="ST - Stavební úpravy" sheetId="2" r:id="rId2"/>
    <sheet name="ZTI - Zdravotně technické..." sheetId="3" r:id="rId3"/>
    <sheet name="EL - Elektroinstalace" sheetId="4" r:id="rId4"/>
    <sheet name="VRN - Vedlejší rozpočtové...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'ST - Stavební úpravy'!$C$139:$K$1141</definedName>
    <definedName name="_xlnm.Print_Area" localSheetId="1">'ST - Stavební úpravy'!$C$4:$J$76,'ST - Stavební úpravy'!$C$82:$J$121,'ST - Stavební úpravy'!$C$127:$K$1141</definedName>
    <definedName name="_xlnm.Print_Titles" localSheetId="1">'ST - Stavební úpravy'!$139:$139</definedName>
    <definedName name="_xlnm._FilterDatabase" localSheetId="2" hidden="1">'ZTI - Zdravotně technické...'!$C$127:$K$189</definedName>
    <definedName name="_xlnm.Print_Area" localSheetId="2">'ZTI - Zdravotně technické...'!$C$4:$J$76,'ZTI - Zdravotně technické...'!$C$82:$J$107,'ZTI - Zdravotně technické...'!$C$113:$K$189</definedName>
    <definedName name="_xlnm.Print_Titles" localSheetId="2">'ZTI - Zdravotně technické...'!$127:$127</definedName>
    <definedName name="_xlnm._FilterDatabase" localSheetId="3" hidden="1">'EL - Elektroinstalace'!$C$121:$K$137</definedName>
    <definedName name="_xlnm.Print_Area" localSheetId="3">'EL - Elektroinstalace'!$C$4:$J$76,'EL - Elektroinstalace'!$C$82:$J$101,'EL - Elektroinstalace'!$C$107:$K$137</definedName>
    <definedName name="_xlnm.Print_Titles" localSheetId="3">'EL - Elektroinstalace'!$121:$121</definedName>
    <definedName name="_xlnm._FilterDatabase" localSheetId="4" hidden="1">'VRN - Vedlejší rozpočtové...'!$C$121:$K$153</definedName>
    <definedName name="_xlnm.Print_Area" localSheetId="4">'VRN - Vedlejší rozpočtové...'!$C$4:$J$76,'VRN - Vedlejší rozpočtové...'!$C$82:$J$103,'VRN - Vedlejší rozpočtové...'!$C$109:$K$153</definedName>
    <definedName name="_xlnm.Print_Titles" localSheetId="4">'VRN - Vedlejší rozpočtové...'!$121:$121</definedName>
    <definedName name="_xlnm.Print_Area" localSheetId="5">'Seznam figur'!$C$4:$G$182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9"/>
  <c i="5" r="J35"/>
  <c i="1" r="AX99"/>
  <c i="5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4" r="J39"/>
  <c r="J38"/>
  <c i="1" r="AY98"/>
  <c i="4" r="J37"/>
  <c i="1" r="AX98"/>
  <c i="4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3" r="J39"/>
  <c r="J38"/>
  <c i="1" r="AY97"/>
  <c i="3" r="J37"/>
  <c i="1" r="AX97"/>
  <c i="3"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122"/>
  <c r="E7"/>
  <c r="E85"/>
  <c i="2" r="J37"/>
  <c r="J36"/>
  <c i="1" r="AY96"/>
  <c i="2" r="J35"/>
  <c i="1" r="AX96"/>
  <c i="2" r="BI1133"/>
  <c r="BH1133"/>
  <c r="BG1133"/>
  <c r="BF1133"/>
  <c r="T1133"/>
  <c r="R1133"/>
  <c r="P1133"/>
  <c r="BI1124"/>
  <c r="BH1124"/>
  <c r="BG1124"/>
  <c r="BF1124"/>
  <c r="T1124"/>
  <c r="R1124"/>
  <c r="P1124"/>
  <c r="BI1121"/>
  <c r="BH1121"/>
  <c r="BG1121"/>
  <c r="BF1121"/>
  <c r="T1121"/>
  <c r="R1121"/>
  <c r="P1121"/>
  <c r="BI1112"/>
  <c r="BH1112"/>
  <c r="BG1112"/>
  <c r="BF1112"/>
  <c r="T1112"/>
  <c r="R1112"/>
  <c r="P1112"/>
  <c r="BI1106"/>
  <c r="BH1106"/>
  <c r="BG1106"/>
  <c r="BF1106"/>
  <c r="T1106"/>
  <c r="R1106"/>
  <c r="P1106"/>
  <c r="BI1101"/>
  <c r="BH1101"/>
  <c r="BG1101"/>
  <c r="BF1101"/>
  <c r="T1101"/>
  <c r="R1101"/>
  <c r="P1101"/>
  <c r="BI1099"/>
  <c r="BH1099"/>
  <c r="BG1099"/>
  <c r="BF1099"/>
  <c r="T1099"/>
  <c r="R1099"/>
  <c r="P1099"/>
  <c r="BI1096"/>
  <c r="BH1096"/>
  <c r="BG1096"/>
  <c r="BF1096"/>
  <c r="T1096"/>
  <c r="R1096"/>
  <c r="P1096"/>
  <c r="BI1093"/>
  <c r="BH1093"/>
  <c r="BG1093"/>
  <c r="BF1093"/>
  <c r="T1093"/>
  <c r="R1093"/>
  <c r="P1093"/>
  <c r="BI1090"/>
  <c r="BH1090"/>
  <c r="BG1090"/>
  <c r="BF1090"/>
  <c r="T1090"/>
  <c r="R1090"/>
  <c r="P1090"/>
  <c r="BI1088"/>
  <c r="BH1088"/>
  <c r="BG1088"/>
  <c r="BF1088"/>
  <c r="T1088"/>
  <c r="R1088"/>
  <c r="P1088"/>
  <c r="BI1084"/>
  <c r="BH1084"/>
  <c r="BG1084"/>
  <c r="BF1084"/>
  <c r="T1084"/>
  <c r="R1084"/>
  <c r="P1084"/>
  <c r="BI1079"/>
  <c r="BH1079"/>
  <c r="BG1079"/>
  <c r="BF1079"/>
  <c r="T1079"/>
  <c r="R1079"/>
  <c r="P1079"/>
  <c r="BI1076"/>
  <c r="BH1076"/>
  <c r="BG1076"/>
  <c r="BF1076"/>
  <c r="T1076"/>
  <c r="R1076"/>
  <c r="P1076"/>
  <c r="BI1063"/>
  <c r="BH1063"/>
  <c r="BG1063"/>
  <c r="BF1063"/>
  <c r="T1063"/>
  <c r="R1063"/>
  <c r="P1063"/>
  <c r="BI1057"/>
  <c r="BH1057"/>
  <c r="BG1057"/>
  <c r="BF1057"/>
  <c r="T1057"/>
  <c r="R1057"/>
  <c r="P1057"/>
  <c r="BI1052"/>
  <c r="BH1052"/>
  <c r="BG1052"/>
  <c r="BF1052"/>
  <c r="T1052"/>
  <c r="R1052"/>
  <c r="P1052"/>
  <c r="BI1047"/>
  <c r="BH1047"/>
  <c r="BG1047"/>
  <c r="BF1047"/>
  <c r="T1047"/>
  <c r="R1047"/>
  <c r="P1047"/>
  <c r="BI1045"/>
  <c r="BH1045"/>
  <c r="BG1045"/>
  <c r="BF1045"/>
  <c r="T1045"/>
  <c r="R1045"/>
  <c r="P1045"/>
  <c r="BI1033"/>
  <c r="BH1033"/>
  <c r="BG1033"/>
  <c r="BF1033"/>
  <c r="T1033"/>
  <c r="R1033"/>
  <c r="P1033"/>
  <c r="BI1032"/>
  <c r="BH1032"/>
  <c r="BG1032"/>
  <c r="BF1032"/>
  <c r="T1032"/>
  <c r="R1032"/>
  <c r="P1032"/>
  <c r="BI1025"/>
  <c r="BH1025"/>
  <c r="BG1025"/>
  <c r="BF1025"/>
  <c r="T1025"/>
  <c r="R1025"/>
  <c r="P1025"/>
  <c r="BI1020"/>
  <c r="BH1020"/>
  <c r="BG1020"/>
  <c r="BF1020"/>
  <c r="T1020"/>
  <c r="R1020"/>
  <c r="P1020"/>
  <c r="BI1019"/>
  <c r="BH1019"/>
  <c r="BG1019"/>
  <c r="BF1019"/>
  <c r="T1019"/>
  <c r="R1019"/>
  <c r="P1019"/>
  <c r="BI1014"/>
  <c r="BH1014"/>
  <c r="BG1014"/>
  <c r="BF1014"/>
  <c r="T1014"/>
  <c r="R1014"/>
  <c r="P1014"/>
  <c r="BI1009"/>
  <c r="BH1009"/>
  <c r="BG1009"/>
  <c r="BF1009"/>
  <c r="T1009"/>
  <c r="R1009"/>
  <c r="P1009"/>
  <c r="BI1002"/>
  <c r="BH1002"/>
  <c r="BG1002"/>
  <c r="BF1002"/>
  <c r="T1002"/>
  <c r="R1002"/>
  <c r="P1002"/>
  <c r="BI993"/>
  <c r="BH993"/>
  <c r="BG993"/>
  <c r="BF993"/>
  <c r="T993"/>
  <c r="R993"/>
  <c r="P993"/>
  <c r="BI978"/>
  <c r="BH978"/>
  <c r="BG978"/>
  <c r="BF978"/>
  <c r="T978"/>
  <c r="R978"/>
  <c r="P978"/>
  <c r="BI977"/>
  <c r="BH977"/>
  <c r="BG977"/>
  <c r="BF977"/>
  <c r="T977"/>
  <c r="R977"/>
  <c r="P977"/>
  <c r="BI970"/>
  <c r="BH970"/>
  <c r="BG970"/>
  <c r="BF970"/>
  <c r="T970"/>
  <c r="R970"/>
  <c r="P970"/>
  <c r="BI969"/>
  <c r="BH969"/>
  <c r="BG969"/>
  <c r="BF969"/>
  <c r="T969"/>
  <c r="R969"/>
  <c r="P969"/>
  <c r="BI964"/>
  <c r="BH964"/>
  <c r="BG964"/>
  <c r="BF964"/>
  <c r="T964"/>
  <c r="R964"/>
  <c r="P964"/>
  <c r="BI963"/>
  <c r="BH963"/>
  <c r="BG963"/>
  <c r="BF963"/>
  <c r="T963"/>
  <c r="R963"/>
  <c r="P963"/>
  <c r="BI959"/>
  <c r="BH959"/>
  <c r="BG959"/>
  <c r="BF959"/>
  <c r="T959"/>
  <c r="R959"/>
  <c r="P959"/>
  <c r="BI958"/>
  <c r="BH958"/>
  <c r="BG958"/>
  <c r="BF958"/>
  <c r="T958"/>
  <c r="R958"/>
  <c r="P958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38"/>
  <c r="BH938"/>
  <c r="BG938"/>
  <c r="BF938"/>
  <c r="T938"/>
  <c r="R938"/>
  <c r="P938"/>
  <c r="BI933"/>
  <c r="BH933"/>
  <c r="BG933"/>
  <c r="BF933"/>
  <c r="T933"/>
  <c r="R933"/>
  <c r="P933"/>
  <c r="BI932"/>
  <c r="BH932"/>
  <c r="BG932"/>
  <c r="BF932"/>
  <c r="T932"/>
  <c r="R932"/>
  <c r="P932"/>
  <c r="BI927"/>
  <c r="BH927"/>
  <c r="BG927"/>
  <c r="BF927"/>
  <c r="T927"/>
  <c r="R927"/>
  <c r="P927"/>
  <c r="BI926"/>
  <c r="BH926"/>
  <c r="BG926"/>
  <c r="BF926"/>
  <c r="T926"/>
  <c r="R926"/>
  <c r="P926"/>
  <c r="BI922"/>
  <c r="BH922"/>
  <c r="BG922"/>
  <c r="BF922"/>
  <c r="T922"/>
  <c r="R922"/>
  <c r="P922"/>
  <c r="BI917"/>
  <c r="BH917"/>
  <c r="BG917"/>
  <c r="BF917"/>
  <c r="T917"/>
  <c r="R917"/>
  <c r="P917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08"/>
  <c r="BH908"/>
  <c r="BG908"/>
  <c r="BF908"/>
  <c r="T908"/>
  <c r="R908"/>
  <c r="P908"/>
  <c r="BI904"/>
  <c r="BH904"/>
  <c r="BG904"/>
  <c r="BF904"/>
  <c r="T904"/>
  <c r="R904"/>
  <c r="P904"/>
  <c r="BI891"/>
  <c r="BH891"/>
  <c r="BG891"/>
  <c r="BF891"/>
  <c r="T891"/>
  <c r="R891"/>
  <c r="P891"/>
  <c r="BI887"/>
  <c r="BH887"/>
  <c r="BG887"/>
  <c r="BF887"/>
  <c r="T887"/>
  <c r="R887"/>
  <c r="P887"/>
  <c r="BI882"/>
  <c r="BH882"/>
  <c r="BG882"/>
  <c r="BF882"/>
  <c r="T882"/>
  <c r="R882"/>
  <c r="P882"/>
  <c r="BI878"/>
  <c r="BH878"/>
  <c r="BG878"/>
  <c r="BF878"/>
  <c r="T878"/>
  <c r="R878"/>
  <c r="P878"/>
  <c r="BI874"/>
  <c r="BH874"/>
  <c r="BG874"/>
  <c r="BF874"/>
  <c r="T874"/>
  <c r="R874"/>
  <c r="P874"/>
  <c r="BI870"/>
  <c r="BH870"/>
  <c r="BG870"/>
  <c r="BF870"/>
  <c r="T870"/>
  <c r="R870"/>
  <c r="P870"/>
  <c r="BI864"/>
  <c r="BH864"/>
  <c r="BG864"/>
  <c r="BF864"/>
  <c r="T864"/>
  <c r="R864"/>
  <c r="P864"/>
  <c r="BI855"/>
  <c r="BH855"/>
  <c r="BG855"/>
  <c r="BF855"/>
  <c r="T855"/>
  <c r="R855"/>
  <c r="P855"/>
  <c r="BI850"/>
  <c r="BH850"/>
  <c r="BG850"/>
  <c r="BF850"/>
  <c r="T850"/>
  <c r="R850"/>
  <c r="P850"/>
  <c r="BI845"/>
  <c r="BH845"/>
  <c r="BG845"/>
  <c r="BF845"/>
  <c r="T845"/>
  <c r="R845"/>
  <c r="P845"/>
  <c r="BI839"/>
  <c r="BH839"/>
  <c r="BG839"/>
  <c r="BF839"/>
  <c r="T839"/>
  <c r="R839"/>
  <c r="P839"/>
  <c r="BI837"/>
  <c r="BH837"/>
  <c r="BG837"/>
  <c r="BF837"/>
  <c r="T837"/>
  <c r="R837"/>
  <c r="P837"/>
  <c r="BI828"/>
  <c r="BH828"/>
  <c r="BG828"/>
  <c r="BF828"/>
  <c r="T828"/>
  <c r="R828"/>
  <c r="P828"/>
  <c r="BI819"/>
  <c r="BH819"/>
  <c r="BG819"/>
  <c r="BF819"/>
  <c r="T819"/>
  <c r="R819"/>
  <c r="P819"/>
  <c r="BI813"/>
  <c r="BH813"/>
  <c r="BG813"/>
  <c r="BF813"/>
  <c r="T813"/>
  <c r="R813"/>
  <c r="P813"/>
  <c r="BI809"/>
  <c r="BH809"/>
  <c r="BG809"/>
  <c r="BF809"/>
  <c r="T809"/>
  <c r="R809"/>
  <c r="P809"/>
  <c r="BI805"/>
  <c r="BH805"/>
  <c r="BG805"/>
  <c r="BF805"/>
  <c r="T805"/>
  <c r="R805"/>
  <c r="P805"/>
  <c r="BI799"/>
  <c r="BH799"/>
  <c r="BG799"/>
  <c r="BF799"/>
  <c r="T799"/>
  <c r="R799"/>
  <c r="P799"/>
  <c r="BI781"/>
  <c r="BH781"/>
  <c r="BG781"/>
  <c r="BF781"/>
  <c r="T781"/>
  <c r="R781"/>
  <c r="P781"/>
  <c r="BI777"/>
  <c r="BH777"/>
  <c r="BG777"/>
  <c r="BF777"/>
  <c r="T777"/>
  <c r="R777"/>
  <c r="P777"/>
  <c r="BI775"/>
  <c r="BH775"/>
  <c r="BG775"/>
  <c r="BF775"/>
  <c r="T775"/>
  <c r="R775"/>
  <c r="P775"/>
  <c r="BI771"/>
  <c r="BH771"/>
  <c r="BG771"/>
  <c r="BF771"/>
  <c r="T771"/>
  <c r="R771"/>
  <c r="P771"/>
  <c r="BI763"/>
  <c r="BH763"/>
  <c r="BG763"/>
  <c r="BF763"/>
  <c r="T763"/>
  <c r="R763"/>
  <c r="P763"/>
  <c r="BI754"/>
  <c r="BH754"/>
  <c r="BG754"/>
  <c r="BF754"/>
  <c r="T754"/>
  <c r="R754"/>
  <c r="P754"/>
  <c r="BI749"/>
  <c r="BH749"/>
  <c r="BG749"/>
  <c r="BF749"/>
  <c r="T749"/>
  <c r="R749"/>
  <c r="P749"/>
  <c r="BI744"/>
  <c r="BH744"/>
  <c r="BG744"/>
  <c r="BF744"/>
  <c r="T744"/>
  <c r="R744"/>
  <c r="P744"/>
  <c r="BI742"/>
  <c r="BH742"/>
  <c r="BG742"/>
  <c r="BF742"/>
  <c r="T742"/>
  <c r="R742"/>
  <c r="P742"/>
  <c r="BI737"/>
  <c r="BH737"/>
  <c r="BG737"/>
  <c r="BF737"/>
  <c r="T737"/>
  <c r="R737"/>
  <c r="P737"/>
  <c r="BI732"/>
  <c r="BH732"/>
  <c r="BG732"/>
  <c r="BF732"/>
  <c r="T732"/>
  <c r="R732"/>
  <c r="P732"/>
  <c r="BI728"/>
  <c r="BH728"/>
  <c r="BG728"/>
  <c r="BF728"/>
  <c r="T728"/>
  <c r="R728"/>
  <c r="P728"/>
  <c r="BI721"/>
  <c r="BH721"/>
  <c r="BG721"/>
  <c r="BF721"/>
  <c r="T721"/>
  <c r="R721"/>
  <c r="P721"/>
  <c r="BI719"/>
  <c r="BH719"/>
  <c r="BG719"/>
  <c r="BF719"/>
  <c r="T719"/>
  <c r="R719"/>
  <c r="P719"/>
  <c r="BI718"/>
  <c r="BH718"/>
  <c r="BG718"/>
  <c r="BF718"/>
  <c r="T718"/>
  <c r="R718"/>
  <c r="P718"/>
  <c r="BI714"/>
  <c r="BH714"/>
  <c r="BG714"/>
  <c r="BF714"/>
  <c r="T714"/>
  <c r="R714"/>
  <c r="P714"/>
  <c r="BI713"/>
  <c r="BH713"/>
  <c r="BG713"/>
  <c r="BF713"/>
  <c r="T713"/>
  <c r="R713"/>
  <c r="P713"/>
  <c r="BI709"/>
  <c r="BH709"/>
  <c r="BG709"/>
  <c r="BF709"/>
  <c r="T709"/>
  <c r="R709"/>
  <c r="P709"/>
  <c r="BI707"/>
  <c r="BH707"/>
  <c r="BG707"/>
  <c r="BF707"/>
  <c r="T707"/>
  <c r="R707"/>
  <c r="P707"/>
  <c r="BI704"/>
  <c r="BH704"/>
  <c r="BG704"/>
  <c r="BF704"/>
  <c r="T704"/>
  <c r="R704"/>
  <c r="P704"/>
  <c r="BI699"/>
  <c r="BH699"/>
  <c r="BG699"/>
  <c r="BF699"/>
  <c r="T699"/>
  <c r="R699"/>
  <c r="P699"/>
  <c r="BI695"/>
  <c r="BH695"/>
  <c r="BG695"/>
  <c r="BF695"/>
  <c r="T695"/>
  <c r="R695"/>
  <c r="P695"/>
  <c r="BI691"/>
  <c r="BH691"/>
  <c r="BG691"/>
  <c r="BF691"/>
  <c r="T691"/>
  <c r="R691"/>
  <c r="P691"/>
  <c r="BI686"/>
  <c r="BH686"/>
  <c r="BG686"/>
  <c r="BF686"/>
  <c r="T686"/>
  <c r="R686"/>
  <c r="P686"/>
  <c r="BI684"/>
  <c r="BH684"/>
  <c r="BG684"/>
  <c r="BF684"/>
  <c r="T684"/>
  <c r="R684"/>
  <c r="P684"/>
  <c r="BI676"/>
  <c r="BH676"/>
  <c r="BG676"/>
  <c r="BF676"/>
  <c r="T676"/>
  <c r="R676"/>
  <c r="P676"/>
  <c r="BI671"/>
  <c r="BH671"/>
  <c r="BG671"/>
  <c r="BF671"/>
  <c r="T671"/>
  <c r="R671"/>
  <c r="P671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3"/>
  <c r="BH653"/>
  <c r="BG653"/>
  <c r="BF653"/>
  <c r="T653"/>
  <c r="R653"/>
  <c r="P653"/>
  <c r="BI651"/>
  <c r="BH651"/>
  <c r="BG651"/>
  <c r="BF651"/>
  <c r="T651"/>
  <c r="R651"/>
  <c r="P651"/>
  <c r="BI644"/>
  <c r="BH644"/>
  <c r="BG644"/>
  <c r="BF644"/>
  <c r="T644"/>
  <c r="R644"/>
  <c r="P644"/>
  <c r="BI637"/>
  <c r="BH637"/>
  <c r="BG637"/>
  <c r="BF637"/>
  <c r="T637"/>
  <c r="R637"/>
  <c r="P637"/>
  <c r="BI635"/>
  <c r="BH635"/>
  <c r="BG635"/>
  <c r="BF635"/>
  <c r="T635"/>
  <c r="R635"/>
  <c r="P635"/>
  <c r="BI628"/>
  <c r="BH628"/>
  <c r="BG628"/>
  <c r="BF628"/>
  <c r="T628"/>
  <c r="R628"/>
  <c r="P628"/>
  <c r="BI626"/>
  <c r="BH626"/>
  <c r="BG626"/>
  <c r="BF626"/>
  <c r="T626"/>
  <c r="R626"/>
  <c r="P626"/>
  <c r="BI619"/>
  <c r="BH619"/>
  <c r="BG619"/>
  <c r="BF619"/>
  <c r="T619"/>
  <c r="R619"/>
  <c r="P619"/>
  <c r="BI613"/>
  <c r="BH613"/>
  <c r="BG613"/>
  <c r="BF613"/>
  <c r="T613"/>
  <c r="R613"/>
  <c r="P613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2"/>
  <c r="BH592"/>
  <c r="BG592"/>
  <c r="BF592"/>
  <c r="T592"/>
  <c r="R592"/>
  <c r="P592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6"/>
  <c r="BH576"/>
  <c r="BG576"/>
  <c r="BF576"/>
  <c r="T576"/>
  <c r="R576"/>
  <c r="P576"/>
  <c r="BI568"/>
  <c r="BH568"/>
  <c r="BG568"/>
  <c r="BF568"/>
  <c r="T568"/>
  <c r="R568"/>
  <c r="P568"/>
  <c r="BI565"/>
  <c r="BH565"/>
  <c r="BG565"/>
  <c r="BF565"/>
  <c r="T565"/>
  <c r="T564"/>
  <c r="R565"/>
  <c r="R564"/>
  <c r="P565"/>
  <c r="P564"/>
  <c r="BI560"/>
  <c r="BH560"/>
  <c r="BG560"/>
  <c r="BF560"/>
  <c r="T560"/>
  <c r="R560"/>
  <c r="P560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0"/>
  <c r="BH550"/>
  <c r="BG550"/>
  <c r="BF550"/>
  <c r="T550"/>
  <c r="R550"/>
  <c r="P550"/>
  <c r="BI549"/>
  <c r="BH549"/>
  <c r="BG549"/>
  <c r="BF549"/>
  <c r="T549"/>
  <c r="R549"/>
  <c r="P549"/>
  <c r="BI544"/>
  <c r="BH544"/>
  <c r="BG544"/>
  <c r="BF544"/>
  <c r="T544"/>
  <c r="R544"/>
  <c r="P544"/>
  <c r="BI535"/>
  <c r="BH535"/>
  <c r="BG535"/>
  <c r="BF535"/>
  <c r="T535"/>
  <c r="R535"/>
  <c r="P535"/>
  <c r="BI530"/>
  <c r="BH530"/>
  <c r="BG530"/>
  <c r="BF530"/>
  <c r="T530"/>
  <c r="R530"/>
  <c r="P530"/>
  <c r="BI524"/>
  <c r="BH524"/>
  <c r="BG524"/>
  <c r="BF524"/>
  <c r="T524"/>
  <c r="R524"/>
  <c r="P524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3"/>
  <c r="BH493"/>
  <c r="BG493"/>
  <c r="BF493"/>
  <c r="T493"/>
  <c r="R493"/>
  <c r="P493"/>
  <c r="BI488"/>
  <c r="BH488"/>
  <c r="BG488"/>
  <c r="BF488"/>
  <c r="T488"/>
  <c r="R488"/>
  <c r="P488"/>
  <c r="BI485"/>
  <c r="BH485"/>
  <c r="BG485"/>
  <c r="BF485"/>
  <c r="T485"/>
  <c r="R485"/>
  <c r="P485"/>
  <c r="BI479"/>
  <c r="BH479"/>
  <c r="BG479"/>
  <c r="BF479"/>
  <c r="T479"/>
  <c r="R479"/>
  <c r="P479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7"/>
  <c r="BH447"/>
  <c r="BG447"/>
  <c r="BF447"/>
  <c r="T447"/>
  <c r="R447"/>
  <c r="P447"/>
  <c r="BI442"/>
  <c r="BH442"/>
  <c r="BG442"/>
  <c r="BF442"/>
  <c r="T442"/>
  <c r="R442"/>
  <c r="P442"/>
  <c r="BI438"/>
  <c r="BH438"/>
  <c r="BG438"/>
  <c r="BF438"/>
  <c r="T438"/>
  <c r="R438"/>
  <c r="P438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2"/>
  <c r="BH362"/>
  <c r="BG362"/>
  <c r="BF362"/>
  <c r="T362"/>
  <c r="R362"/>
  <c r="P362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16"/>
  <c r="BH316"/>
  <c r="BG316"/>
  <c r="BF316"/>
  <c r="T316"/>
  <c r="R316"/>
  <c r="P316"/>
  <c r="BI309"/>
  <c r="BH309"/>
  <c r="BG309"/>
  <c r="BF309"/>
  <c r="T309"/>
  <c r="T297"/>
  <c r="R309"/>
  <c r="R297"/>
  <c r="P309"/>
  <c r="P297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R261"/>
  <c r="P261"/>
  <c r="BI260"/>
  <c r="BH260"/>
  <c r="BG260"/>
  <c r="BF260"/>
  <c r="T260"/>
  <c r="R260"/>
  <c r="P260"/>
  <c r="BI252"/>
  <c r="BH252"/>
  <c r="BG252"/>
  <c r="BF252"/>
  <c r="T252"/>
  <c r="R252"/>
  <c r="P252"/>
  <c r="BI244"/>
  <c r="BH244"/>
  <c r="BG244"/>
  <c r="BF244"/>
  <c r="T244"/>
  <c r="R244"/>
  <c r="P244"/>
  <c r="BI240"/>
  <c r="BH240"/>
  <c r="BG240"/>
  <c r="BF240"/>
  <c r="T240"/>
  <c r="R240"/>
  <c r="P240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64"/>
  <c r="BH164"/>
  <c r="BG164"/>
  <c r="BF164"/>
  <c r="T164"/>
  <c r="R164"/>
  <c r="P164"/>
  <c r="BI160"/>
  <c r="BH160"/>
  <c r="BG160"/>
  <c r="BF160"/>
  <c r="T160"/>
  <c r="R160"/>
  <c r="P160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J137"/>
  <c r="J136"/>
  <c r="F136"/>
  <c r="F134"/>
  <c r="E132"/>
  <c r="J92"/>
  <c r="J91"/>
  <c r="F91"/>
  <c r="F89"/>
  <c r="E87"/>
  <c r="J18"/>
  <c r="E18"/>
  <c r="F137"/>
  <c r="J17"/>
  <c r="J12"/>
  <c r="J89"/>
  <c r="E7"/>
  <c r="E130"/>
  <c i="1" r="L90"/>
  <c r="AM90"/>
  <c r="AM89"/>
  <c r="L89"/>
  <c r="AM87"/>
  <c r="L87"/>
  <c r="L85"/>
  <c r="L84"/>
  <c i="5" r="BK136"/>
  <c i="4" r="BK133"/>
  <c r="BK129"/>
  <c r="J127"/>
  <c r="BK125"/>
  <c i="3" r="BK185"/>
  <c r="J183"/>
  <c r="J173"/>
  <c r="BK168"/>
  <c r="J165"/>
  <c r="BK159"/>
  <c r="J158"/>
  <c r="BK148"/>
  <c r="BK143"/>
  <c r="BK131"/>
  <c i="2" r="J963"/>
  <c r="J959"/>
  <c r="J947"/>
  <c r="J917"/>
  <c r="BK912"/>
  <c r="J904"/>
  <c r="BK805"/>
  <c r="J777"/>
  <c r="BK775"/>
  <c r="J771"/>
  <c r="J742"/>
  <c r="BK660"/>
  <c r="BK653"/>
  <c r="BK602"/>
  <c r="BK505"/>
  <c r="BK467"/>
  <c r="BK464"/>
  <c r="J403"/>
  <c r="BK401"/>
  <c r="J377"/>
  <c r="BK347"/>
  <c r="BK338"/>
  <c r="J298"/>
  <c r="BK292"/>
  <c r="J179"/>
  <c i="5" r="BK148"/>
  <c i="2" r="J1133"/>
  <c r="J1101"/>
  <c r="BK1099"/>
  <c r="BK1096"/>
  <c r="J1093"/>
  <c r="BK1090"/>
  <c r="J1088"/>
  <c r="J1079"/>
  <c r="BK1076"/>
  <c r="BK1063"/>
  <c r="J1057"/>
  <c r="BK1052"/>
  <c r="BK1047"/>
  <c r="J1045"/>
  <c r="J1033"/>
  <c r="BK1032"/>
  <c r="BK1019"/>
  <c r="BK1014"/>
  <c r="J1009"/>
  <c r="J1002"/>
  <c r="BK950"/>
  <c r="J949"/>
  <c r="BK948"/>
  <c r="J864"/>
  <c r="J845"/>
  <c r="J819"/>
  <c r="BK799"/>
  <c r="J718"/>
  <c r="J714"/>
  <c r="BK707"/>
  <c r="J691"/>
  <c r="BK686"/>
  <c r="BK664"/>
  <c r="BK644"/>
  <c r="J635"/>
  <c r="J628"/>
  <c r="J602"/>
  <c r="J600"/>
  <c r="J584"/>
  <c r="J576"/>
  <c r="J550"/>
  <c r="J520"/>
  <c r="J479"/>
  <c r="BK474"/>
  <c r="J451"/>
  <c r="J447"/>
  <c r="BK433"/>
  <c r="BK427"/>
  <c r="BK391"/>
  <c r="BK387"/>
  <c r="J385"/>
  <c r="J379"/>
  <c r="BK373"/>
  <c r="J371"/>
  <c r="BK355"/>
  <c r="BK353"/>
  <c r="J349"/>
  <c r="J347"/>
  <c r="BK343"/>
  <c r="J338"/>
  <c r="BK303"/>
  <c r="BK296"/>
  <c r="BK279"/>
  <c r="J278"/>
  <c r="BK261"/>
  <c r="J260"/>
  <c r="BK240"/>
  <c r="BK221"/>
  <c r="BK185"/>
  <c r="BK164"/>
  <c r="BK153"/>
  <c r="BK149"/>
  <c i="5" r="J151"/>
  <c i="2" r="J993"/>
  <c r="BK978"/>
  <c r="J977"/>
  <c r="BK963"/>
  <c r="BK958"/>
  <c r="BK954"/>
  <c r="BK938"/>
  <c r="BK933"/>
  <c r="BK891"/>
  <c r="BK887"/>
  <c r="J882"/>
  <c r="J870"/>
  <c r="BK850"/>
  <c r="BK845"/>
  <c r="BK813"/>
  <c r="BK721"/>
  <c r="J707"/>
  <c r="BK704"/>
  <c r="J699"/>
  <c r="J684"/>
  <c r="BK676"/>
  <c r="J671"/>
  <c r="BK592"/>
  <c r="J582"/>
  <c r="J568"/>
  <c r="BK565"/>
  <c r="J554"/>
  <c r="J505"/>
  <c r="BK493"/>
  <c r="BK471"/>
  <c r="J464"/>
  <c r="J429"/>
  <c r="J393"/>
  <c r="J383"/>
  <c r="BK377"/>
  <c r="J327"/>
  <c r="J309"/>
  <c r="J272"/>
  <c r="J231"/>
  <c r="BK227"/>
  <c r="J216"/>
  <c r="J185"/>
  <c r="J182"/>
  <c r="J160"/>
  <c r="J143"/>
  <c i="5" r="BK150"/>
  <c i="4" r="J135"/>
  <c r="BK131"/>
  <c r="J128"/>
  <c r="BK124"/>
  <c i="3" r="J186"/>
  <c r="BK183"/>
  <c r="BK177"/>
  <c i="2" r="BK864"/>
  <c r="J855"/>
  <c r="BK809"/>
  <c r="J799"/>
  <c r="J775"/>
  <c r="BK744"/>
  <c r="BK742"/>
  <c r="BK719"/>
  <c r="BK714"/>
  <c r="BK651"/>
  <c r="J637"/>
  <c r="BK635"/>
  <c r="BK628"/>
  <c r="J626"/>
  <c r="BK619"/>
  <c r="BK604"/>
  <c r="BK584"/>
  <c r="BK550"/>
  <c r="BK549"/>
  <c r="BK544"/>
  <c r="BK502"/>
  <c r="J498"/>
  <c r="BK395"/>
  <c r="J355"/>
  <c r="J353"/>
  <c r="BK349"/>
  <c r="J343"/>
  <c r="J330"/>
  <c r="J303"/>
  <c r="BK216"/>
  <c i="5" r="BK153"/>
  <c r="BK135"/>
  <c r="J135"/>
  <c r="BK134"/>
  <c r="J134"/>
  <c r="BK133"/>
  <c r="J133"/>
  <c r="J132"/>
  <c r="J131"/>
  <c i="3" r="BK174"/>
  <c r="BK173"/>
  <c r="BK166"/>
  <c r="J163"/>
  <c r="BK161"/>
  <c r="J155"/>
  <c r="BK153"/>
  <c r="BK151"/>
  <c r="BK141"/>
  <c r="BK140"/>
  <c i="2" r="BK964"/>
  <c r="BK949"/>
  <c r="J938"/>
  <c r="J927"/>
  <c r="J926"/>
  <c r="BK916"/>
  <c r="J914"/>
  <c r="J874"/>
  <c r="BK819"/>
  <c r="J732"/>
  <c r="J719"/>
  <c r="BK718"/>
  <c r="J713"/>
  <c r="J709"/>
  <c r="BK691"/>
  <c r="BK662"/>
  <c r="BK600"/>
  <c r="J592"/>
  <c r="BK578"/>
  <c r="BK576"/>
  <c r="J556"/>
  <c r="J555"/>
  <c r="BK535"/>
  <c r="BK530"/>
  <c r="BK498"/>
  <c r="J493"/>
  <c r="J452"/>
  <c r="J433"/>
  <c r="J423"/>
  <c r="BK419"/>
  <c r="J409"/>
  <c r="J261"/>
  <c r="BK260"/>
  <c i="5" r="J153"/>
  <c r="J140"/>
  <c r="J139"/>
  <c r="BK138"/>
  <c r="BK137"/>
  <c r="J137"/>
  <c i="4" r="BK136"/>
  <c r="BK135"/>
  <c r="J129"/>
  <c r="BK128"/>
  <c r="J126"/>
  <c i="3" r="BK189"/>
  <c r="J189"/>
  <c r="J180"/>
  <c r="J175"/>
  <c r="J169"/>
  <c r="J168"/>
  <c r="BK163"/>
  <c r="BK155"/>
  <c r="BK146"/>
  <c r="BK144"/>
  <c r="J143"/>
  <c r="J136"/>
  <c r="J135"/>
  <c i="2" r="BK959"/>
  <c r="J958"/>
  <c r="J953"/>
  <c r="BK952"/>
  <c r="J948"/>
  <c r="J932"/>
  <c r="BK926"/>
  <c r="J912"/>
  <c r="BK908"/>
  <c r="BK904"/>
  <c r="BK870"/>
  <c r="BK855"/>
  <c r="BK839"/>
  <c r="BK837"/>
  <c r="J813"/>
  <c r="BK781"/>
  <c r="BK777"/>
  <c r="J754"/>
  <c r="J749"/>
  <c r="J744"/>
  <c r="BK732"/>
  <c r="J721"/>
  <c r="BK684"/>
  <c r="BK582"/>
  <c r="J502"/>
  <c r="BK453"/>
  <c r="BK451"/>
  <c r="BK447"/>
  <c r="BK442"/>
  <c r="J438"/>
  <c r="BK324"/>
  <c r="BK309"/>
  <c r="J284"/>
  <c r="BK160"/>
  <c r="J153"/>
  <c i="5" r="J152"/>
  <c r="BK147"/>
  <c r="BK146"/>
  <c r="BK132"/>
  <c r="BK131"/>
  <c r="BK130"/>
  <c r="J130"/>
  <c r="J128"/>
  <c r="J127"/>
  <c i="3" r="J184"/>
  <c r="J174"/>
  <c r="J171"/>
  <c r="J153"/>
  <c r="J138"/>
  <c r="BK135"/>
  <c i="2" r="BK1133"/>
  <c r="J1121"/>
  <c r="BK1106"/>
  <c r="BK1101"/>
  <c r="J1096"/>
  <c r="BK1084"/>
  <c r="BK951"/>
  <c r="J950"/>
  <c r="BK713"/>
  <c r="J695"/>
  <c r="J619"/>
  <c r="J613"/>
  <c r="J559"/>
  <c r="J549"/>
  <c r="J544"/>
  <c r="BK485"/>
  <c r="BK461"/>
  <c r="BK456"/>
  <c r="J453"/>
  <c r="J442"/>
  <c r="BK429"/>
  <c r="BK393"/>
  <c r="J387"/>
  <c r="J333"/>
  <c r="BK316"/>
  <c r="J288"/>
  <c r="J252"/>
  <c r="BK244"/>
  <c r="BK225"/>
  <c r="BK196"/>
  <c r="J193"/>
  <c r="J190"/>
  <c r="BK182"/>
  <c i="5" r="BK152"/>
  <c r="J147"/>
  <c r="BK144"/>
  <c i="4" r="J136"/>
  <c r="J132"/>
  <c r="J131"/>
  <c r="BK130"/>
  <c i="3" r="BK188"/>
  <c r="BK186"/>
  <c r="BK180"/>
  <c r="J166"/>
  <c r="BK165"/>
  <c r="J159"/>
  <c r="J151"/>
  <c r="BK138"/>
  <c r="BK136"/>
  <c i="2" r="BK1124"/>
  <c r="J1112"/>
  <c r="J1090"/>
  <c r="J1047"/>
  <c r="J1032"/>
  <c r="BK1020"/>
  <c r="BK1002"/>
  <c r="J952"/>
  <c r="BK882"/>
  <c r="BK878"/>
  <c r="J850"/>
  <c r="J839"/>
  <c r="J837"/>
  <c r="BK828"/>
  <c r="BK763"/>
  <c r="BK737"/>
  <c r="BK709"/>
  <c r="J704"/>
  <c r="BK699"/>
  <c r="J604"/>
  <c r="J578"/>
  <c r="J565"/>
  <c r="J560"/>
  <c r="J557"/>
  <c r="BK554"/>
  <c r="BK520"/>
  <c r="J515"/>
  <c r="BK510"/>
  <c r="BK488"/>
  <c r="J419"/>
  <c r="BK414"/>
  <c r="J399"/>
  <c r="BK385"/>
  <c r="J373"/>
  <c r="BK371"/>
  <c r="J366"/>
  <c r="J357"/>
  <c r="BK333"/>
  <c r="BK284"/>
  <c r="BK266"/>
  <c r="BK252"/>
  <c r="J240"/>
  <c r="J225"/>
  <c r="J221"/>
  <c r="J211"/>
  <c r="BK193"/>
  <c r="J164"/>
  <c i="5" r="J150"/>
  <c r="J144"/>
  <c r="BK143"/>
  <c r="J143"/>
  <c r="BK141"/>
  <c r="J141"/>
  <c r="BK140"/>
  <c r="BK139"/>
  <c r="J138"/>
  <c i="2" r="J1106"/>
  <c r="BK1093"/>
  <c r="J1084"/>
  <c r="BK1079"/>
  <c r="J1076"/>
  <c r="J1063"/>
  <c r="J1052"/>
  <c r="BK1045"/>
  <c r="J1025"/>
  <c r="J1019"/>
  <c r="J1014"/>
  <c r="J978"/>
  <c r="BK977"/>
  <c r="J964"/>
  <c r="J951"/>
  <c i="5" r="BK151"/>
  <c i="2" r="BK993"/>
  <c r="J969"/>
  <c r="BK947"/>
  <c r="BK914"/>
  <c r="J908"/>
  <c r="J891"/>
  <c r="J887"/>
  <c r="J878"/>
  <c r="J809"/>
  <c r="J805"/>
  <c r="J737"/>
  <c r="J728"/>
  <c r="BK695"/>
  <c r="J686"/>
  <c r="J664"/>
  <c r="J644"/>
  <c r="BK637"/>
  <c r="BK559"/>
  <c r="BK557"/>
  <c r="BK556"/>
  <c r="BK555"/>
  <c r="J524"/>
  <c r="BK494"/>
  <c r="J488"/>
  <c r="J485"/>
  <c r="BK438"/>
  <c r="J427"/>
  <c r="BK423"/>
  <c r="BK403"/>
  <c r="J395"/>
  <c r="J362"/>
  <c r="BK357"/>
  <c r="BK298"/>
  <c r="J279"/>
  <c r="BK272"/>
  <c r="BK211"/>
  <c r="J196"/>
  <c r="BK143"/>
  <c i="1" r="AS95"/>
  <c i="5" r="J148"/>
  <c r="J146"/>
  <c r="BK125"/>
  <c r="J125"/>
  <c i="4" r="J137"/>
  <c r="J133"/>
  <c r="J130"/>
  <c r="BK126"/>
  <c r="J125"/>
  <c i="3" r="J188"/>
  <c r="J185"/>
  <c r="BK184"/>
  <c r="BK158"/>
  <c r="J148"/>
  <c r="J146"/>
  <c r="J144"/>
  <c r="J141"/>
  <c r="J140"/>
  <c r="J131"/>
  <c i="2" r="J970"/>
  <c r="J933"/>
  <c r="BK932"/>
  <c r="J922"/>
  <c r="BK917"/>
  <c r="J763"/>
  <c r="J662"/>
  <c r="BK560"/>
  <c r="J535"/>
  <c r="J530"/>
  <c r="BK524"/>
  <c r="BK479"/>
  <c r="J474"/>
  <c r="J471"/>
  <c r="J467"/>
  <c r="BK452"/>
  <c r="J401"/>
  <c r="BK399"/>
  <c r="J391"/>
  <c r="BK383"/>
  <c r="BK379"/>
  <c r="BK366"/>
  <c r="BK362"/>
  <c r="BK330"/>
  <c r="BK327"/>
  <c r="J324"/>
  <c r="J296"/>
  <c r="J292"/>
  <c r="BK288"/>
  <c r="BK278"/>
  <c r="J266"/>
  <c r="BK190"/>
  <c r="BK179"/>
  <c i="5" r="J136"/>
  <c r="BK128"/>
  <c r="BK127"/>
  <c r="BK126"/>
  <c r="J126"/>
  <c i="4" r="BK137"/>
  <c r="BK132"/>
  <c r="BK127"/>
  <c r="J124"/>
  <c i="3" r="J177"/>
  <c r="BK175"/>
  <c r="BK171"/>
  <c r="BK169"/>
  <c r="J161"/>
  <c i="2" r="J1124"/>
  <c r="BK1121"/>
  <c r="BK1112"/>
  <c r="J1099"/>
  <c r="BK1088"/>
  <c r="BK1057"/>
  <c r="BK1033"/>
  <c r="BK1025"/>
  <c r="J1020"/>
  <c r="BK1009"/>
  <c r="BK970"/>
  <c r="BK969"/>
  <c r="J954"/>
  <c r="BK953"/>
  <c r="BK927"/>
  <c r="BK922"/>
  <c r="J916"/>
  <c r="BK874"/>
  <c r="J828"/>
  <c r="J781"/>
  <c r="BK771"/>
  <c r="BK754"/>
  <c r="BK749"/>
  <c r="BK728"/>
  <c r="J676"/>
  <c r="BK671"/>
  <c r="J660"/>
  <c r="J653"/>
  <c r="J651"/>
  <c r="BK626"/>
  <c r="BK613"/>
  <c r="BK568"/>
  <c r="BK515"/>
  <c r="J510"/>
  <c r="J494"/>
  <c r="J461"/>
  <c r="J456"/>
  <c r="J414"/>
  <c r="BK409"/>
  <c r="J316"/>
  <c r="J244"/>
  <c r="BK231"/>
  <c r="J227"/>
  <c r="J149"/>
  <c l="1" r="R142"/>
  <c r="T446"/>
  <c r="P603"/>
  <c r="BK708"/>
  <c r="J708"/>
  <c r="J111"/>
  <c r="T720"/>
  <c r="P915"/>
  <c r="P1046"/>
  <c r="BK1111"/>
  <c r="J1111"/>
  <c r="J120"/>
  <c i="3" r="T130"/>
  <c r="P157"/>
  <c r="T182"/>
  <c r="T181"/>
  <c i="5" r="BK149"/>
  <c r="J149"/>
  <c r="J102"/>
  <c i="2" r="T315"/>
  <c r="R553"/>
  <c r="T663"/>
  <c r="BK776"/>
  <c r="J776"/>
  <c r="J114"/>
  <c r="T776"/>
  <c r="T838"/>
  <c r="P1062"/>
  <c r="BK1100"/>
  <c r="J1100"/>
  <c r="J119"/>
  <c r="P1100"/>
  <c i="3" r="R130"/>
  <c r="R157"/>
  <c r="P182"/>
  <c r="P181"/>
  <c i="4" r="R123"/>
  <c r="R122"/>
  <c r="BK134"/>
  <c r="J134"/>
  <c r="J100"/>
  <c r="R134"/>
  <c i="5" r="R149"/>
  <c i="2" r="P239"/>
  <c r="P265"/>
  <c r="P283"/>
  <c r="T567"/>
  <c i="5" r="P149"/>
  <c i="2" r="BK239"/>
  <c r="J239"/>
  <c r="J99"/>
  <c r="BK265"/>
  <c r="J265"/>
  <c r="J100"/>
  <c r="BK283"/>
  <c r="J283"/>
  <c r="J101"/>
  <c r="R567"/>
  <c i="5" r="BK142"/>
  <c r="J142"/>
  <c r="J100"/>
  <c i="2" r="BK142"/>
  <c r="J142"/>
  <c r="J98"/>
  <c r="P446"/>
  <c r="BK603"/>
  <c r="J603"/>
  <c r="J109"/>
  <c r="R708"/>
  <c r="P776"/>
  <c r="R838"/>
  <c r="BK1062"/>
  <c r="J1062"/>
  <c r="J118"/>
  <c r="R1111"/>
  <c i="3" r="BK130"/>
  <c r="J130"/>
  <c r="J100"/>
  <c r="R150"/>
  <c r="BK172"/>
  <c r="J172"/>
  <c r="J103"/>
  <c r="R182"/>
  <c r="R181"/>
  <c i="4" r="BK123"/>
  <c r="J123"/>
  <c r="J99"/>
  <c r="P123"/>
  <c r="T123"/>
  <c r="P134"/>
  <c r="T134"/>
  <c i="5" r="T142"/>
  <c i="2" r="T142"/>
  <c r="BK446"/>
  <c r="J446"/>
  <c r="J104"/>
  <c r="T553"/>
  <c r="R663"/>
  <c r="P720"/>
  <c r="P743"/>
  <c r="BK838"/>
  <c r="J838"/>
  <c r="J115"/>
  <c r="P838"/>
  <c r="BK1046"/>
  <c r="J1046"/>
  <c r="J117"/>
  <c r="T1046"/>
  <c r="P1111"/>
  <c i="5" r="T149"/>
  <c i="2" r="T239"/>
  <c r="R265"/>
  <c r="R283"/>
  <c r="BK553"/>
  <c r="J553"/>
  <c r="J105"/>
  <c r="R603"/>
  <c r="BK720"/>
  <c r="J720"/>
  <c r="J112"/>
  <c r="R743"/>
  <c r="R915"/>
  <c r="R1046"/>
  <c r="T1111"/>
  <c i="3" r="P130"/>
  <c r="P129"/>
  <c r="P128"/>
  <c i="1" r="AU97"/>
  <c i="3" r="P150"/>
  <c r="P172"/>
  <c i="5" r="BK145"/>
  <c r="J145"/>
  <c r="J101"/>
  <c i="2" r="P315"/>
  <c r="P553"/>
  <c r="BK663"/>
  <c r="J663"/>
  <c r="J110"/>
  <c r="T708"/>
  <c r="BK743"/>
  <c r="J743"/>
  <c r="J113"/>
  <c r="BK915"/>
  <c r="J915"/>
  <c r="J116"/>
  <c r="T1062"/>
  <c r="R1100"/>
  <c i="3" r="T150"/>
  <c r="T172"/>
  <c i="5" r="P145"/>
  <c i="2" r="R315"/>
  <c r="T603"/>
  <c r="P708"/>
  <c r="R776"/>
  <c i="3" r="BK157"/>
  <c r="J157"/>
  <c r="J102"/>
  <c r="R172"/>
  <c i="5" r="BK124"/>
  <c r="J124"/>
  <c r="J98"/>
  <c r="P124"/>
  <c r="R124"/>
  <c r="T124"/>
  <c r="BK129"/>
  <c r="J129"/>
  <c r="J99"/>
  <c r="P129"/>
  <c r="R129"/>
  <c r="T129"/>
  <c r="P142"/>
  <c i="2" r="BK315"/>
  <c r="J315"/>
  <c r="J103"/>
  <c r="P567"/>
  <c i="5" r="T145"/>
  <c i="2" r="P142"/>
  <c r="P141"/>
  <c r="R446"/>
  <c i="5" r="R145"/>
  <c i="2" r="R239"/>
  <c r="T265"/>
  <c r="T283"/>
  <c r="BK567"/>
  <c r="BK566"/>
  <c r="J566"/>
  <c r="J107"/>
  <c r="P663"/>
  <c r="R720"/>
  <c r="T743"/>
  <c r="T915"/>
  <c r="R1062"/>
  <c r="T1100"/>
  <c i="3" r="BK150"/>
  <c r="J150"/>
  <c r="J101"/>
  <c r="T157"/>
  <c r="BK182"/>
  <c r="J182"/>
  <c r="J106"/>
  <c i="5" r="R142"/>
  <c i="2" r="J134"/>
  <c r="BE193"/>
  <c r="BE278"/>
  <c r="BE324"/>
  <c r="BE338"/>
  <c r="BE373"/>
  <c r="BE379"/>
  <c r="BE438"/>
  <c r="BE464"/>
  <c r="BE498"/>
  <c r="BE544"/>
  <c r="BE576"/>
  <c r="BE855"/>
  <c r="BE891"/>
  <c r="BE912"/>
  <c r="BE914"/>
  <c r="BE947"/>
  <c r="BE964"/>
  <c r="BE1047"/>
  <c r="BE1063"/>
  <c r="BE1084"/>
  <c r="BE1093"/>
  <c r="BE1096"/>
  <c i="3" r="F125"/>
  <c r="BE148"/>
  <c r="BE151"/>
  <c r="BE153"/>
  <c r="BE155"/>
  <c r="BE186"/>
  <c i="4" r="BE126"/>
  <c r="BE128"/>
  <c r="BE129"/>
  <c r="BE131"/>
  <c i="5" r="BE125"/>
  <c i="2" r="BE153"/>
  <c r="BE244"/>
  <c r="BE260"/>
  <c r="BE279"/>
  <c r="BE349"/>
  <c r="BE393"/>
  <c r="BE403"/>
  <c r="BE414"/>
  <c r="BE427"/>
  <c r="BE485"/>
  <c r="BE549"/>
  <c r="BE578"/>
  <c r="BE602"/>
  <c r="BE684"/>
  <c r="BE691"/>
  <c r="BE799"/>
  <c r="BE837"/>
  <c r="BE839"/>
  <c r="BE870"/>
  <c r="BE958"/>
  <c i="3" r="BE169"/>
  <c r="BE174"/>
  <c r="BK179"/>
  <c r="J179"/>
  <c r="J104"/>
  <c i="4" r="E85"/>
  <c r="J116"/>
  <c r="BE127"/>
  <c r="BE136"/>
  <c i="5" r="J89"/>
  <c r="E112"/>
  <c r="F119"/>
  <c r="BE144"/>
  <c r="BE153"/>
  <c i="2" r="BE149"/>
  <c r="BE164"/>
  <c r="BE185"/>
  <c r="BE292"/>
  <c r="BE303"/>
  <c r="BE371"/>
  <c r="BE385"/>
  <c r="BE399"/>
  <c r="BE451"/>
  <c r="BE550"/>
  <c r="BE582"/>
  <c r="BE628"/>
  <c r="BE749"/>
  <c r="BE777"/>
  <c r="BE781"/>
  <c r="BE926"/>
  <c r="BE954"/>
  <c r="BE933"/>
  <c r="BE970"/>
  <c r="BE1020"/>
  <c r="BE1032"/>
  <c r="BE1088"/>
  <c r="BE1090"/>
  <c r="BE1101"/>
  <c r="BE1133"/>
  <c r="BK297"/>
  <c r="J297"/>
  <c r="J102"/>
  <c i="5" r="BE138"/>
  <c r="BE139"/>
  <c r="BE140"/>
  <c r="BE141"/>
  <c i="2" r="BE316"/>
  <c r="BE327"/>
  <c r="BE353"/>
  <c r="BE447"/>
  <c r="BE524"/>
  <c r="BE555"/>
  <c r="BE568"/>
  <c r="BE592"/>
  <c r="BE662"/>
  <c r="BE671"/>
  <c r="BE707"/>
  <c r="BE713"/>
  <c r="BE742"/>
  <c r="BE771"/>
  <c r="BE805"/>
  <c r="BE916"/>
  <c r="BE922"/>
  <c r="BE938"/>
  <c r="BE993"/>
  <c r="BE1014"/>
  <c r="BE1033"/>
  <c r="BE1052"/>
  <c r="BE1099"/>
  <c r="BE1106"/>
  <c r="BE1121"/>
  <c i="3" r="BE135"/>
  <c r="BE140"/>
  <c r="BE163"/>
  <c i="4" r="BE135"/>
  <c i="5" r="BE143"/>
  <c r="BE146"/>
  <c r="BE147"/>
  <c i="2" r="E85"/>
  <c r="BE211"/>
  <c r="BE227"/>
  <c r="BE231"/>
  <c r="BE298"/>
  <c r="BE419"/>
  <c r="BE433"/>
  <c r="BE471"/>
  <c r="BE493"/>
  <c r="BE502"/>
  <c r="BE520"/>
  <c r="BE554"/>
  <c r="BE626"/>
  <c r="BE676"/>
  <c r="BE686"/>
  <c r="BE721"/>
  <c r="BE754"/>
  <c r="BE864"/>
  <c r="BE1112"/>
  <c i="3" r="J91"/>
  <c r="E116"/>
  <c r="BE146"/>
  <c r="BE165"/>
  <c r="BE166"/>
  <c r="BE175"/>
  <c r="BE177"/>
  <c r="BE180"/>
  <c i="5" r="BE126"/>
  <c r="BE127"/>
  <c r="BE128"/>
  <c i="2" r="F92"/>
  <c r="BE196"/>
  <c r="BE216"/>
  <c r="BE225"/>
  <c r="BE240"/>
  <c r="BE330"/>
  <c r="BE343"/>
  <c r="BE467"/>
  <c r="BE494"/>
  <c r="BE505"/>
  <c r="BE560"/>
  <c r="BE565"/>
  <c r="BE584"/>
  <c r="BE613"/>
  <c r="BE619"/>
  <c r="BE651"/>
  <c r="BE737"/>
  <c r="BE819"/>
  <c r="BE845"/>
  <c r="BE878"/>
  <c r="BE949"/>
  <c r="BE963"/>
  <c i="3" r="BE131"/>
  <c r="BE141"/>
  <c r="BE158"/>
  <c r="BE159"/>
  <c r="BE161"/>
  <c r="BE171"/>
  <c r="BE183"/>
  <c r="BE184"/>
  <c r="BE189"/>
  <c i="4" r="F119"/>
  <c r="BE125"/>
  <c r="BE133"/>
  <c r="BE137"/>
  <c i="5" r="BE136"/>
  <c r="BE137"/>
  <c i="2" r="BE347"/>
  <c r="BE395"/>
  <c r="BE453"/>
  <c r="BE515"/>
  <c r="BE635"/>
  <c r="BE695"/>
  <c r="BE714"/>
  <c r="BE828"/>
  <c r="BE904"/>
  <c r="BE908"/>
  <c r="BE932"/>
  <c r="BE952"/>
  <c r="BE969"/>
  <c i="3" r="BE136"/>
  <c r="BE138"/>
  <c r="BE143"/>
  <c r="BE144"/>
  <c r="BE168"/>
  <c r="BE185"/>
  <c i="5" r="BE130"/>
  <c r="BE131"/>
  <c r="BE132"/>
  <c r="BE133"/>
  <c r="BE134"/>
  <c r="BE135"/>
  <c i="2" r="BE190"/>
  <c r="BE221"/>
  <c r="BE272"/>
  <c r="BE284"/>
  <c r="BE333"/>
  <c r="BE479"/>
  <c r="BE510"/>
  <c r="BE530"/>
  <c r="BE600"/>
  <c r="BE660"/>
  <c r="BE664"/>
  <c r="BE732"/>
  <c r="BE813"/>
  <c r="BE882"/>
  <c i="3" r="BE173"/>
  <c r="BE188"/>
  <c i="5" r="BE150"/>
  <c r="BE152"/>
  <c i="2" r="BE261"/>
  <c r="BE288"/>
  <c r="BE355"/>
  <c r="BE401"/>
  <c r="BE409"/>
  <c r="BE423"/>
  <c r="BE452"/>
  <c r="BE556"/>
  <c r="BE644"/>
  <c r="BE653"/>
  <c r="BE718"/>
  <c r="BE719"/>
  <c r="BE728"/>
  <c r="BE809"/>
  <c r="BE917"/>
  <c r="BE950"/>
  <c r="BE953"/>
  <c r="BE959"/>
  <c r="BE1002"/>
  <c i="5" r="BE151"/>
  <c i="2" r="BE143"/>
  <c r="BE160"/>
  <c r="BE179"/>
  <c r="BE252"/>
  <c r="BE266"/>
  <c r="BE296"/>
  <c r="BE309"/>
  <c r="BE357"/>
  <c r="BE366"/>
  <c r="BE377"/>
  <c r="BE391"/>
  <c r="BE429"/>
  <c r="BE442"/>
  <c r="BE456"/>
  <c r="BE461"/>
  <c r="BE557"/>
  <c r="BE559"/>
  <c r="BE637"/>
  <c r="BE699"/>
  <c r="BE709"/>
  <c r="BE763"/>
  <c r="BE775"/>
  <c r="BE850"/>
  <c r="BE927"/>
  <c r="BE977"/>
  <c r="BE978"/>
  <c r="BE1009"/>
  <c r="BE1019"/>
  <c r="BE1025"/>
  <c r="BE1045"/>
  <c r="BE1057"/>
  <c r="BE1076"/>
  <c r="BE1079"/>
  <c r="BE1124"/>
  <c r="BK564"/>
  <c r="J564"/>
  <c r="J106"/>
  <c i="5" r="BE148"/>
  <c i="2" r="BE182"/>
  <c r="BE362"/>
  <c r="BE383"/>
  <c r="BE387"/>
  <c r="BE474"/>
  <c r="BE488"/>
  <c r="BE535"/>
  <c r="BE604"/>
  <c r="BE704"/>
  <c r="BE744"/>
  <c r="BE874"/>
  <c r="BE887"/>
  <c r="BE948"/>
  <c r="BE951"/>
  <c i="4" r="BE124"/>
  <c r="BE130"/>
  <c r="BE132"/>
  <c i="1" r="AS94"/>
  <c i="4" r="F38"/>
  <c i="1" r="BC98"/>
  <c i="2" r="J34"/>
  <c i="1" r="AW96"/>
  <c i="4" r="F39"/>
  <c i="1" r="BD98"/>
  <c i="5" r="F35"/>
  <c i="1" r="BB99"/>
  <c i="2" r="F37"/>
  <c i="1" r="BD96"/>
  <c i="5" r="J34"/>
  <c i="1" r="AW99"/>
  <c i="3" r="F38"/>
  <c i="1" r="BC97"/>
  <c i="3" r="F37"/>
  <c i="1" r="BB97"/>
  <c i="3" r="F36"/>
  <c i="1" r="BA97"/>
  <c i="4" r="F37"/>
  <c i="1" r="BB98"/>
  <c i="5" r="F36"/>
  <c i="1" r="BC99"/>
  <c i="3" r="F39"/>
  <c i="1" r="BD97"/>
  <c i="5" r="F37"/>
  <c i="1" r="BD99"/>
  <c i="4" r="J36"/>
  <c i="1" r="AW98"/>
  <c i="4" r="F36"/>
  <c i="1" r="BA98"/>
  <c i="2" r="F34"/>
  <c i="1" r="BA96"/>
  <c i="2" r="F35"/>
  <c i="1" r="BB96"/>
  <c i="3" r="J36"/>
  <c i="1" r="AW97"/>
  <c i="5" r="F34"/>
  <c i="1" r="BA99"/>
  <c i="2" r="F36"/>
  <c i="1" r="BC96"/>
  <c i="5" l="1" r="P123"/>
  <c r="P122"/>
  <c i="1" r="AU99"/>
  <c i="2" r="T141"/>
  <c i="4" r="P122"/>
  <c i="1" r="AU98"/>
  <c i="5" r="R123"/>
  <c r="R122"/>
  <c i="3" r="T129"/>
  <c r="T128"/>
  <c i="2" r="P566"/>
  <c r="P140"/>
  <c i="1" r="AU96"/>
  <c i="2" r="R566"/>
  <c i="4" r="T122"/>
  <c i="2" r="T566"/>
  <c i="3" r="R129"/>
  <c r="R128"/>
  <c i="5" r="T123"/>
  <c r="T122"/>
  <c i="2" r="R141"/>
  <c r="R140"/>
  <c i="4" r="BK122"/>
  <c r="J122"/>
  <c r="J98"/>
  <c i="2" r="BK141"/>
  <c r="J141"/>
  <c r="J97"/>
  <c r="J567"/>
  <c r="J108"/>
  <c i="3" r="BK129"/>
  <c r="J129"/>
  <c r="J99"/>
  <c r="BK181"/>
  <c r="J181"/>
  <c r="J105"/>
  <c i="5" r="BK123"/>
  <c r="J123"/>
  <c r="J97"/>
  <c r="J33"/>
  <c i="1" r="AV99"/>
  <c r="AT99"/>
  <c i="2" r="J33"/>
  <c i="1" r="AV96"/>
  <c r="AT96"/>
  <c r="BB95"/>
  <c r="AX95"/>
  <c r="BD95"/>
  <c r="BD94"/>
  <c r="W33"/>
  <c i="5" r="F33"/>
  <c i="1" r="AZ99"/>
  <c i="4" r="F35"/>
  <c i="1" r="AZ98"/>
  <c i="2" r="F33"/>
  <c i="1" r="AZ96"/>
  <c r="BC95"/>
  <c r="AY95"/>
  <c r="BA95"/>
  <c r="BA94"/>
  <c r="AW94"/>
  <c r="AK30"/>
  <c i="4" r="J35"/>
  <c i="1" r="AV98"/>
  <c r="AT98"/>
  <c i="3" r="F35"/>
  <c i="1" r="AZ97"/>
  <c i="3" r="J35"/>
  <c i="1" r="AV97"/>
  <c r="AT97"/>
  <c i="2" l="1" r="T140"/>
  <c r="BK140"/>
  <c r="J140"/>
  <c r="J96"/>
  <c i="3" r="BK128"/>
  <c r="J128"/>
  <c i="5" r="BK122"/>
  <c r="J122"/>
  <c r="J96"/>
  <c i="1" r="AU95"/>
  <c r="AU94"/>
  <c r="AZ95"/>
  <c r="AZ94"/>
  <c r="AV94"/>
  <c r="AK29"/>
  <c r="W30"/>
  <c r="BC94"/>
  <c r="AY94"/>
  <c i="3" r="J32"/>
  <c i="1" r="AG97"/>
  <c r="AN97"/>
  <c i="4" r="J32"/>
  <c i="1" r="AG98"/>
  <c r="AN98"/>
  <c r="AW95"/>
  <c r="BB94"/>
  <c r="W31"/>
  <c i="4" l="1" r="J41"/>
  <c i="3" r="J98"/>
  <c r="J41"/>
  <c i="1" r="AT94"/>
  <c r="W29"/>
  <c r="AX94"/>
  <c r="W32"/>
  <c r="AV95"/>
  <c r="AT95"/>
  <c i="2" r="J30"/>
  <c i="1" r="AG96"/>
  <c r="AN96"/>
  <c i="5" r="J30"/>
  <c i="1" r="AG99"/>
  <c r="AN99"/>
  <c i="5" l="1" r="J39"/>
  <c i="2" r="J39"/>
  <c i="1" r="AG95"/>
  <c r="AG94"/>
  <c r="AK26"/>
  <c r="AK35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<sst xmlns="http://schemas.openxmlformats.org/spreadsheetml/2006/main">
  <si>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</si>
  <si>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</si>
  <si>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</si>
  <si>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</si>
  <si>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</si>
  <si>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{740e40a4-e193-4503-80a7-8ccdcb92255a}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</si>
  <si>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</si>
  <si>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</si>
  <si>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</si>
  <si>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</si>
  <si>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</si>
  <si>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</si>
  <si>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</si>
  <si>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</si>
  <si>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SK24036-I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</si>
  <si>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</si>
  <si>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</si>
  <si>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a zateplení obvodového pláště společenského centra Rychnov nad Kněžnou - I.etapa</t>
  </si>
  <si>
    <t>KSO:</t>
  </si>
  <si>
    <t>CC-CZ:</t>
  </si>
  <si>
    <t>Místo:</t>
  </si>
  <si>
    <t xml:space="preserve"> </t>
  </si>
  <si>
    <t>Datum:</t>
  </si>
  <si>
    <t>4. 9. 2024</t>
  </si>
  <si>
    <t>Zadavatel:</t>
  </si>
  <si>
    <t>IČ:</t>
  </si>
  <si>
    <t xml:space="preserve">Město Rychnov nad Kněžnou </t>
  </si>
  <si>
    <t>DIČ:</t>
  </si>
  <si>
    <t>Uchazeč:</t>
  </si>
  <si>
    <t>Vyplň údaj</t>
  </si>
  <si>
    <t>Projektant:</t>
  </si>
  <si>
    <t xml:space="preserve">ATELIER H1 &amp; ATELIER HÁJEK s.r.o. 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</si>
  <si>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</si>
  <si>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</si>
  <si>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</si>
  <si>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</si>
  <si>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</si>
  <si>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</si>
  <si>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</si>
  <si>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</si>
  <si>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</si>
  <si>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</si>
  <si>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</si>
  <si>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</si>
  <si>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</si>
  <si>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</si>
  <si>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</si>
  <si>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</si>
  <si>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</si>
  <si>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</si>
  <si>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</si>
  <si>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</si>
  <si>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</si>
  <si>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</si>
  <si>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</si>
  <si>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</si>
  <si>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</si>
  <si>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</si>
  <si>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</si>
  <si>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</si>
  <si>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</si>
  <si>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</si>
  <si>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</si>
  <si>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</si>
  <si>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</si>
  <si>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</si>
  <si>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</si>
  <si>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</si>
  <si>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</si>
  <si>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</si>
  <si>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</si>
  <si>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</si>
  <si>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</si>
  <si>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</si>
  <si>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</si>
  <si>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</si>
  <si>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</si>
  <si>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</si>
  <si>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</si>
  <si>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</si>
  <si>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</t>
  </si>
  <si>
    <t>Stavební úpravy</t>
  </si>
  <si>
    <t>STA</t>
  </si>
  <si>
    <t>1</t>
  </si>
  <si>
    <t>{547f82f4-0a42-4fcd-bd7f-7b22dcee98ae}</t>
  </si>
  <si>
    <t>2</t>
  </si>
  <si>
    <t>/</t>
  </si>
  <si>
    <t>Soupis</t>
  </si>
  <si>
    <t>###NOINSERT###</t>
  </si>
  <si>
    <t>ZTI</t>
  </si>
  <si>
    <t>Zdravotně technické instalace</t>
  </si>
  <si>
    <t>{a98e20be-46b2-4431-ac17-59594c7ea7d3}</t>
  </si>
  <si>
    <t>EL</t>
  </si>
  <si>
    <t>Elektroinstalace</t>
  </si>
  <si>
    <t>{66d18f8e-77a9-4e42-9d6d-3a7ac5fc9044}</t>
  </si>
  <si>
    <t>VRN</t>
  </si>
  <si>
    <t>Vedlejší rozpočtové náklady</t>
  </si>
  <si>
    <t>{705ee1af-3724-4096-9d02-a5ff80dac6ac}</t>
  </si>
  <si>
    <t>HIS</t>
  </si>
  <si>
    <t>181,53</t>
  </si>
  <si>
    <t>jámy</t>
  </si>
  <si>
    <t>250,586</t>
  </si>
  <si>
    <t>KRYCÍ LIST SOUPISU PRACÍ</t>
  </si>
  <si>
    <t>leseni</t>
  </si>
  <si>
    <t>1986,6</t>
  </si>
  <si>
    <t>obklad</t>
  </si>
  <si>
    <t>62,163</t>
  </si>
  <si>
    <t>obkladP1</t>
  </si>
  <si>
    <t>48,25</t>
  </si>
  <si>
    <t>obkladP2</t>
  </si>
  <si>
    <t>13,913</t>
  </si>
  <si>
    <t>Objekt:</t>
  </si>
  <si>
    <t>ocel1</t>
  </si>
  <si>
    <t>1,318</t>
  </si>
  <si>
    <t>ST - Stavební úpravy</t>
  </si>
  <si>
    <t>okna</t>
  </si>
  <si>
    <t>140,26</t>
  </si>
  <si>
    <t>přebytek</t>
  </si>
  <si>
    <t>94,501</t>
  </si>
  <si>
    <t>SDK1</t>
  </si>
  <si>
    <t>1,35</t>
  </si>
  <si>
    <t>SDK2</t>
  </si>
  <si>
    <t>3,78</t>
  </si>
  <si>
    <t>SDK3</t>
  </si>
  <si>
    <t>65,975</t>
  </si>
  <si>
    <t>SDK4</t>
  </si>
  <si>
    <t>253,37</t>
  </si>
  <si>
    <t>stenyN</t>
  </si>
  <si>
    <t>zásyp</t>
  </si>
  <si>
    <t>156,085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</si>
  <si>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</si>
  <si>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</si>
  <si>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</si>
  <si>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</si>
  <si>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</si>
  <si>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</si>
  <si>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</si>
  <si>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</si>
  <si>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</si>
  <si>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</si>
  <si>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</si>
  <si>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</si>
  <si>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</si>
  <si>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</si>
  <si>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</si>
  <si>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</si>
  <si>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</si>
  <si>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</si>
  <si>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</si>
  <si>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</si>
  <si>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</si>
  <si>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</si>
  <si>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</si>
  <si>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</si>
  <si>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</si>
  <si>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</si>
  <si>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</si>
  <si>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</si>
  <si>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</si>
  <si>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</si>
  <si>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</si>
  <si>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</si>
  <si>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</si>
  <si>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</si>
  <si>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</si>
  <si>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</si>
  <si>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</si>
  <si>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</si>
  <si>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</si>
  <si>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</si>
  <si>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</si>
  <si>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</si>
  <si>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</si>
  <si>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</si>
  <si>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</si>
  <si>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</si>
  <si>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</si>
  <si>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</si>
  <si>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</si>
  <si>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</si>
  <si>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</si>
  <si>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</si>
  <si>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-1718311404</t>
  </si>
  <si>
    <t>VV</t>
  </si>
  <si>
    <t>1PP</t>
  </si>
  <si>
    <t>"okapový chodník" (63,1+53,6)*0,3</t>
  </si>
  <si>
    <t>"dlažba vstup A" 35</t>
  </si>
  <si>
    <t>Mezisoučet</t>
  </si>
  <si>
    <t>3</t>
  </si>
  <si>
    <t>Součet</t>
  </si>
  <si>
    <t>113106134</t>
  </si>
  <si>
    <t>Rozebrání dlažeb ze zámkových dlaždic komunikací pro pěší strojně pl do 50 m2</t>
  </si>
  <si>
    <t>-184619842</t>
  </si>
  <si>
    <t>"vstup ZUŠ" 19+6,35</t>
  </si>
  <si>
    <t>113107152</t>
  </si>
  <si>
    <t>Odstranění podkladu z kameniva těženého tl přes 100 do 200 mm strojně pl přes 50 do 200 m2</t>
  </si>
  <si>
    <t>889397126</t>
  </si>
  <si>
    <t>113107322</t>
  </si>
  <si>
    <t>Odstranění podkladu z kameniva drceného tl přes 100 do 200 mm strojně pl do 50 m2</t>
  </si>
  <si>
    <t>1965077191</t>
  </si>
  <si>
    <t>5</t>
  </si>
  <si>
    <t>131151104</t>
  </si>
  <si>
    <t>Hloubení jam nezapažených v hornině třídy těžitelnosti I skupiny 1 a 2 objem do 500 m3 strojně</t>
  </si>
  <si>
    <t>m3</t>
  </si>
  <si>
    <t>1704433656</t>
  </si>
  <si>
    <t>"sokl"</t>
  </si>
  <si>
    <t>56,9*1,15</t>
  </si>
  <si>
    <t>4,45*0,95</t>
  </si>
  <si>
    <t>42,9*1,7</t>
  </si>
  <si>
    <t>21,8*1,3</t>
  </si>
  <si>
    <t>"schody"</t>
  </si>
  <si>
    <t>14,35*2,7</t>
  </si>
  <si>
    <t>6,6*2,25</t>
  </si>
  <si>
    <t>"pasy OZ"</t>
  </si>
  <si>
    <t>1,7*5,6+2,25*7,35</t>
  </si>
  <si>
    <t>6</t>
  </si>
  <si>
    <t>162351103</t>
  </si>
  <si>
    <t>Vodorovné přemístění přes 50 do 500 m výkopku/sypaniny z horniny třídy těžitelnosti I skupiny 1 až 3</t>
  </si>
  <si>
    <t>-1198206908</t>
  </si>
  <si>
    <t>7</t>
  </si>
  <si>
    <t>162751117</t>
  </si>
  <si>
    <t>Vodorovné přemístění přes 9 000 do 10000 m výkopku/sypaniny z horniny třídy těžitelnosti I skupiny 1 až 3</t>
  </si>
  <si>
    <t>-1694659477</t>
  </si>
  <si>
    <t>jámy-zásyp</t>
  </si>
  <si>
    <t>8</t>
  </si>
  <si>
    <t>167151111</t>
  </si>
  <si>
    <t>Nakládání výkopku z hornin třídy těžitelnosti I skupiny 1 až 3 přes 100 m3</t>
  </si>
  <si>
    <t>1239135973</t>
  </si>
  <si>
    <t>9</t>
  </si>
  <si>
    <t>171201231</t>
  </si>
  <si>
    <t>Poplatek za uložení zeminy a kamení na recyklační skládce (skládkovné) kód odpadu 17 05 04</t>
  </si>
  <si>
    <t>t</t>
  </si>
  <si>
    <t>-2099686496</t>
  </si>
  <si>
    <t>přebytek*1,85</t>
  </si>
  <si>
    <t>10</t>
  </si>
  <si>
    <t>171251201</t>
  </si>
  <si>
    <t>Uložení sypaniny na skládky nebo meziskládky</t>
  </si>
  <si>
    <t>1796509716</t>
  </si>
  <si>
    <t>zásyp+přebytek</t>
  </si>
  <si>
    <t>11</t>
  </si>
  <si>
    <t>174151101</t>
  </si>
  <si>
    <t>Zásyp jam, šachet rýh nebo kolem objektů sypaninou se zhutněním</t>
  </si>
  <si>
    <t>143586345</t>
  </si>
  <si>
    <t>56,9*0,75</t>
  </si>
  <si>
    <t>4,45*0,8</t>
  </si>
  <si>
    <t>42,9*1,15</t>
  </si>
  <si>
    <t>21,8*0,8</t>
  </si>
  <si>
    <t>(0,7+1+0,3+0,65)*2,7</t>
  </si>
  <si>
    <t>(0,7+0,7)*5,6+(1+0,8)*7,35</t>
  </si>
  <si>
    <t>12</t>
  </si>
  <si>
    <t>181351103</t>
  </si>
  <si>
    <t>Rozprostření ornice tl vrstvy do 200 mm pl přes 100 do 500 m2 v rovině nebo ve svahu do 1:5 strojně</t>
  </si>
  <si>
    <t>-1708487518</t>
  </si>
  <si>
    <t>56,9*0,9</t>
  </si>
  <si>
    <t>42,9*0,4</t>
  </si>
  <si>
    <t>13</t>
  </si>
  <si>
    <t>M</t>
  </si>
  <si>
    <t>10364101</t>
  </si>
  <si>
    <t>zemina pro terénní úpravy - ornice</t>
  </si>
  <si>
    <t>-2042335096</t>
  </si>
  <si>
    <t>56,9*0,9*0,3*1,8</t>
  </si>
  <si>
    <t>42,9*0,4*0,3*1,8</t>
  </si>
  <si>
    <t>14</t>
  </si>
  <si>
    <t>181411131</t>
  </si>
  <si>
    <t>Založení parkového trávníku výsevem pl do 1000 m2 v rovině a ve svahu do 1:5</t>
  </si>
  <si>
    <t>-1148224805</t>
  </si>
  <si>
    <t>68,37</t>
  </si>
  <si>
    <t>00572410</t>
  </si>
  <si>
    <t>osivo směs travní parková</t>
  </si>
  <si>
    <t>kg</t>
  </si>
  <si>
    <t>235167633</t>
  </si>
  <si>
    <t>68,37*0,02 'Přepočtené koeficientem množství</t>
  </si>
  <si>
    <t>16</t>
  </si>
  <si>
    <t>181951111</t>
  </si>
  <si>
    <t>Úprava pláně v hornině třídy těžitelnosti I skupiny 1 až 3 bez zhutnění strojně</t>
  </si>
  <si>
    <t>395514243</t>
  </si>
  <si>
    <t>17</t>
  </si>
  <si>
    <t>181951112</t>
  </si>
  <si>
    <t>Úprava pláně v hornině třídy těžitelnosti I skupiny 1 až 3 se zhutněním strojně</t>
  </si>
  <si>
    <t>115774492</t>
  </si>
  <si>
    <t>"okapový chodník dlažba"53*0,5</t>
  </si>
  <si>
    <t>"okapový chodník" 55,5</t>
  </si>
  <si>
    <t>"okapový chodník obruba" (53,5+63,2)*0,2</t>
  </si>
  <si>
    <t>Zakládání</t>
  </si>
  <si>
    <t>18</t>
  </si>
  <si>
    <t>271532212</t>
  </si>
  <si>
    <t>Podsyp pod základové konstrukce se zhutněním z hrubého kameniva frakce 16 až 32 mm</t>
  </si>
  <si>
    <t>684255199</t>
  </si>
  <si>
    <t>"schodiště" 2,25*5*0,1</t>
  </si>
  <si>
    <t>19</t>
  </si>
  <si>
    <t>274321411</t>
  </si>
  <si>
    <t>Základové pasy ze ŽB bez zvýšených nároků na prostředí tř. C 20/25</t>
  </si>
  <si>
    <t>892052226</t>
  </si>
  <si>
    <t xml:space="preserve">"schodiště  a OZ"</t>
  </si>
  <si>
    <t xml:space="preserve">"-3,440 - -4,340"  2,875*0,9+0,59*0,4*0,9</t>
  </si>
  <si>
    <t>"kaskády" 4,95*0,4</t>
  </si>
  <si>
    <t>"-3,100 - -4,100" 1,89*0,4*1</t>
  </si>
  <si>
    <t>"-1,315 - -2,020" 1,235*0,705</t>
  </si>
  <si>
    <t>20</t>
  </si>
  <si>
    <t>274351121</t>
  </si>
  <si>
    <t>Zřízení bednění základových pasů rovného</t>
  </si>
  <si>
    <t>-1165784252</t>
  </si>
  <si>
    <t xml:space="preserve">"-3,440 - -4,340"  (7,6+3,8+2,65)*0,9</t>
  </si>
  <si>
    <t>"kaskády" 4,95*2</t>
  </si>
  <si>
    <t>"-3,100 - -4,100" 4,15*1</t>
  </si>
  <si>
    <t>"-1,315 - -2,020" 6,6*0,705</t>
  </si>
  <si>
    <t>274351122</t>
  </si>
  <si>
    <t>Odstranění bednění základových pasů rovného</t>
  </si>
  <si>
    <t>612680513</t>
  </si>
  <si>
    <t>22</t>
  </si>
  <si>
    <t>274361821</t>
  </si>
  <si>
    <t>Výztuž základových pasů betonářskou ocelí 10 505 (R)</t>
  </si>
  <si>
    <t>892084821</t>
  </si>
  <si>
    <t>6,407*100/1000</t>
  </si>
  <si>
    <t>Svislé a kompletní konstrukce</t>
  </si>
  <si>
    <t>23</t>
  </si>
  <si>
    <t>327323129</t>
  </si>
  <si>
    <t>Opěrné zdi a valy ze ŽB tř. C 20/25</t>
  </si>
  <si>
    <t>316631295</t>
  </si>
  <si>
    <t>15*0,2</t>
  </si>
  <si>
    <t>3,15*2,67*0,2</t>
  </si>
  <si>
    <t>2,7*2,4*0,2</t>
  </si>
  <si>
    <t>24</t>
  </si>
  <si>
    <t>327351211</t>
  </si>
  <si>
    <t>Bednění opěrných zdí a valů svislých i skloněných zřízení</t>
  </si>
  <si>
    <t>544375382</t>
  </si>
  <si>
    <t>15*2+0,6*0,2</t>
  </si>
  <si>
    <t>3,15*2,67*2</t>
  </si>
  <si>
    <t>2,7*2,4*2+2,4*0,2</t>
  </si>
  <si>
    <t>25</t>
  </si>
  <si>
    <t>327351221</t>
  </si>
  <si>
    <t>Bednění opěrných zdí a valů svislých i skloněných odstranění</t>
  </si>
  <si>
    <t>1366863023</t>
  </si>
  <si>
    <t>26</t>
  </si>
  <si>
    <t>327361006</t>
  </si>
  <si>
    <t>Výztuž opěrných zdí a valů D 12 mm z betonářské oceli 10 505</t>
  </si>
  <si>
    <t>719838795</t>
  </si>
  <si>
    <t>5,978*150/1000</t>
  </si>
  <si>
    <t>Vodorovné konstrukce</t>
  </si>
  <si>
    <t>27</t>
  </si>
  <si>
    <t>430321515</t>
  </si>
  <si>
    <t>Schodišťová konstrukce a rampa ze ŽB tř. C 20/25</t>
  </si>
  <si>
    <t>-1621009875</t>
  </si>
  <si>
    <t>"venkovní schodiště" 1,3*2,25</t>
  </si>
  <si>
    <t>28</t>
  </si>
  <si>
    <t>430361821</t>
  </si>
  <si>
    <t>Výztuž schodišťové konstrukce a rampy betonářskou ocelí 10 505</t>
  </si>
  <si>
    <t>-1646808461</t>
  </si>
  <si>
    <t>2,925*100/1000</t>
  </si>
  <si>
    <t>29</t>
  </si>
  <si>
    <t>434351141</t>
  </si>
  <si>
    <t>Zřízení bednění stupňů přímočarých schodišť</t>
  </si>
  <si>
    <t>313323935</t>
  </si>
  <si>
    <t>2,25*17*0,145</t>
  </si>
  <si>
    <t>30</t>
  </si>
  <si>
    <t>434351142</t>
  </si>
  <si>
    <t>Odstranění bednění stupňů přímočarých schodišť</t>
  </si>
  <si>
    <t>-386227820</t>
  </si>
  <si>
    <t>Komunikace pozemní</t>
  </si>
  <si>
    <t>31</t>
  </si>
  <si>
    <t>596211111</t>
  </si>
  <si>
    <t>Kladení zámkové dlažby komunikací pro pěší ručně tl 60 mm skupiny A pl přes 50 do 100 m2</t>
  </si>
  <si>
    <t>-697757281</t>
  </si>
  <si>
    <t>32</t>
  </si>
  <si>
    <t>59245015</t>
  </si>
  <si>
    <t>dlažba zámková betonová tvaru I 200x165mm tl 60mm přírodní</t>
  </si>
  <si>
    <t>751041024</t>
  </si>
  <si>
    <t>"vstup ZUŠ" (19+6,35)*0,2</t>
  </si>
  <si>
    <t>5,07*1,03 'Přepočtené koeficientem množství</t>
  </si>
  <si>
    <t>33</t>
  </si>
  <si>
    <t>59245015x</t>
  </si>
  <si>
    <t>dlažba zámková tvaru I 200x165x60mm přírodní - stávající</t>
  </si>
  <si>
    <t>-1406529086</t>
  </si>
  <si>
    <t>"vstup ZUŠ" (19+6,35)*0,8</t>
  </si>
  <si>
    <t>20,28*1,03 'Přepočtené koeficientem množství</t>
  </si>
  <si>
    <t>Úpravy povrchů, podlahy a osazování výplní</t>
  </si>
  <si>
    <t>34</t>
  </si>
  <si>
    <t>612131121</t>
  </si>
  <si>
    <t>Penetrační disperzní nátěr vnitřních stěn nanášený ručně</t>
  </si>
  <si>
    <t>1252446080</t>
  </si>
  <si>
    <t xml:space="preserve">"po montáži oken" </t>
  </si>
  <si>
    <t>(196,65*2+308)*0,2</t>
  </si>
  <si>
    <t>"nové stěny"</t>
  </si>
  <si>
    <t>35</t>
  </si>
  <si>
    <t>612142001</t>
  </si>
  <si>
    <t>Pletivo sklovláknité vnitřních stěn vtlačené do tmelu</t>
  </si>
  <si>
    <t>-1366082930</t>
  </si>
  <si>
    <t>36</t>
  </si>
  <si>
    <t>612311131</t>
  </si>
  <si>
    <t>Vápenný štuk vnitřních stěn tloušťky do 3 mm</t>
  </si>
  <si>
    <t>1312275384</t>
  </si>
  <si>
    <t>37</t>
  </si>
  <si>
    <t>612325413</t>
  </si>
  <si>
    <t>Oprava vnitřní vápenocementové hladké omítky tl do 20 mm stěn v rozsahu plochy přes 30 do 50 %</t>
  </si>
  <si>
    <t>770263692</t>
  </si>
  <si>
    <t>38</t>
  </si>
  <si>
    <t>621131121</t>
  </si>
  <si>
    <t>Penetrační nátěr vnějších podhledů nanášený ručně</t>
  </si>
  <si>
    <t>-1210292758</t>
  </si>
  <si>
    <t>"SH1" 52,2+9,1*2+14,5</t>
  </si>
  <si>
    <t>"SH2" 69,4</t>
  </si>
  <si>
    <t>39</t>
  </si>
  <si>
    <t>621151031</t>
  </si>
  <si>
    <t>Penetrační silikonový nátěr vnějších pastovitých tenkovrstvých omítek podhledů</t>
  </si>
  <si>
    <t>-317623660</t>
  </si>
  <si>
    <t>40</t>
  </si>
  <si>
    <t>621221041</t>
  </si>
  <si>
    <t>Montáž kontaktního zateplení vnějších podhledů lepením a mechanickým kotvením TI z minerální vlny s podélnou orientací do betonu a zdiva tl přes 160 do 200 mm</t>
  </si>
  <si>
    <t>874419432</t>
  </si>
  <si>
    <t>41</t>
  </si>
  <si>
    <t>63142031</t>
  </si>
  <si>
    <t>deska tepelně izolační minerální kontaktních fasád podélné vlákno λ=0,035-0,036 tl 200mm</t>
  </si>
  <si>
    <t>-35819237</t>
  </si>
  <si>
    <t>69,4*1,05 'Přepočtené koeficientem množství</t>
  </si>
  <si>
    <t>42</t>
  </si>
  <si>
    <t>621221061</t>
  </si>
  <si>
    <t>Montáž kontaktního zateplení vnějších podhledů lepením a mechanickým kotvením TI z minerální vlny s podélnou orientací do betonu a zdiva tl přes 240 mm</t>
  </si>
  <si>
    <t>1388955664</t>
  </si>
  <si>
    <t>43</t>
  </si>
  <si>
    <t>63152263</t>
  </si>
  <si>
    <t>deska tepelně izolační minerální kontaktních fasád podélné vlákno λ=0,034 tl 100mm</t>
  </si>
  <si>
    <t>1760387602</t>
  </si>
  <si>
    <t>84,9*1,05 'Přepočtené koeficientem množství</t>
  </si>
  <si>
    <t>44</t>
  </si>
  <si>
    <t>63152266</t>
  </si>
  <si>
    <t>deska tepelně izolační minerální kontaktních fasád podélné vlákno λ=0,034 tl 160mm</t>
  </si>
  <si>
    <t>708286168</t>
  </si>
  <si>
    <t>45</t>
  </si>
  <si>
    <t>621531002</t>
  </si>
  <si>
    <t>Tenkovrstvá silikonová omítka zrnitost 1,0 mm vnějších podhledů</t>
  </si>
  <si>
    <t>-1129199419</t>
  </si>
  <si>
    <t>46</t>
  </si>
  <si>
    <t>622131121</t>
  </si>
  <si>
    <t>Penetrační nátěr vnějších stěn nanášený ručně</t>
  </si>
  <si>
    <t>-891133489</t>
  </si>
  <si>
    <t>"S5" 10,75</t>
  </si>
  <si>
    <t>47</t>
  </si>
  <si>
    <t>622143004</t>
  </si>
  <si>
    <t>Montáž omítkových samolepících začišťovacích profilů pro spojení s okenním rámem</t>
  </si>
  <si>
    <t>m</t>
  </si>
  <si>
    <t>492831531</t>
  </si>
  <si>
    <t>(196,65*2+308)</t>
  </si>
  <si>
    <t>(1,1*2+1,3)</t>
  </si>
  <si>
    <t>48</t>
  </si>
  <si>
    <t>59051476</t>
  </si>
  <si>
    <t>profil napojovací okenní PVC s výztužnou tkaninou 9mm</t>
  </si>
  <si>
    <t>690405630</t>
  </si>
  <si>
    <t>704,8*1,05 'Přepočtené koeficientem množství</t>
  </si>
  <si>
    <t>49</t>
  </si>
  <si>
    <t>622221021</t>
  </si>
  <si>
    <t>Montáž kontaktního zateplení vnějších stěn lepením a mechanickým kotvením TI z minerální vlny s podélnou orientací do zdiva a betonu tl přes 80 do 120 mm</t>
  </si>
  <si>
    <t>2104790529</t>
  </si>
  <si>
    <t>50</t>
  </si>
  <si>
    <t>63152262</t>
  </si>
  <si>
    <t>deska tepelně izolační minerální kontaktních fasád podélné vlákno λ=0,034 tl 80mm</t>
  </si>
  <si>
    <t>643874719</t>
  </si>
  <si>
    <t>10,75*1,05 'Přepočtené koeficientem množství</t>
  </si>
  <si>
    <t>51</t>
  </si>
  <si>
    <t>622273281x</t>
  </si>
  <si>
    <t>Montáž odvětrávané fasády stěn na hliníkový rošt izolace tl. 240 mm - neviditelný spoj - specifikace viz TZ</t>
  </si>
  <si>
    <t>931813842</t>
  </si>
  <si>
    <t>"S3" 138,63</t>
  </si>
  <si>
    <t>52</t>
  </si>
  <si>
    <t>S3</t>
  </si>
  <si>
    <t>Keramické obkladové desky s profilací tl 30mm dle specifiakce</t>
  </si>
  <si>
    <t>-599733803</t>
  </si>
  <si>
    <t>138,63*1,1 'Přepočtené koeficientem množství</t>
  </si>
  <si>
    <t>53</t>
  </si>
  <si>
    <t>28329038</t>
  </si>
  <si>
    <t>fólie PES difuzně propustná fasádní (spára max 20 mm, max. 20% plochy), 210 g/m2</t>
  </si>
  <si>
    <t>1026239317</t>
  </si>
  <si>
    <t>138,63*1,25 'Přepočtené koeficientem množství</t>
  </si>
  <si>
    <t>54</t>
  </si>
  <si>
    <t>622273282x</t>
  </si>
  <si>
    <t xml:space="preserve">Montáž odvětrávané fasády stěn na hliníkový rošt izolace tl. 260 mm  - neviditelný spoj - specifikace viz TZ</t>
  </si>
  <si>
    <t>-842837731</t>
  </si>
  <si>
    <t>"S2" 589,9</t>
  </si>
  <si>
    <t>Součetš</t>
  </si>
  <si>
    <t>55</t>
  </si>
  <si>
    <t>S2</t>
  </si>
  <si>
    <t>Sklobetonové desky tl 13mm dle specifikace</t>
  </si>
  <si>
    <t>-811222442</t>
  </si>
  <si>
    <t>589,9*1,1 'Přepočtené koeficientem množství</t>
  </si>
  <si>
    <t>56</t>
  </si>
  <si>
    <t>1439340231</t>
  </si>
  <si>
    <t>589,9*1,25 'Přepočtené koeficientem množství</t>
  </si>
  <si>
    <t>57</t>
  </si>
  <si>
    <t>622273184x</t>
  </si>
  <si>
    <t xml:space="preserve">Montáž odvětrávané fasády stěn na hliníkový rošt izolace tl. 340 mm  - neviditelný spoj - specifikace viz TZ</t>
  </si>
  <si>
    <t>-821367545</t>
  </si>
  <si>
    <t>"S1" 479,3</t>
  </si>
  <si>
    <t>58</t>
  </si>
  <si>
    <t>s1</t>
  </si>
  <si>
    <t>Kalené sklo dle specifikace</t>
  </si>
  <si>
    <t>1534536580</t>
  </si>
  <si>
    <t>479,3*1,1 'Přepočtené koeficientem množství</t>
  </si>
  <si>
    <t>59</t>
  </si>
  <si>
    <t>-721536858</t>
  </si>
  <si>
    <t>479,3*1,25 'Přepočtené koeficientem množství</t>
  </si>
  <si>
    <t>60</t>
  </si>
  <si>
    <t>622273291x</t>
  </si>
  <si>
    <t>Montáž odvětrávané fasády ostění nebo nadpraží na hliníkový obousměrný rošt - neviditelný spoj - specifikace viz TZ</t>
  </si>
  <si>
    <t>1699464690</t>
  </si>
  <si>
    <t>"S1" 115,2*2+219,9</t>
  </si>
  <si>
    <t>"S2" 65,15*2+21,85</t>
  </si>
  <si>
    <t>"S3" 15,2*2+34,1</t>
  </si>
  <si>
    <t>61</t>
  </si>
  <si>
    <t>S1</t>
  </si>
  <si>
    <t>774337674</t>
  </si>
  <si>
    <t>"S1" (115,2*2+219,9)*0,4</t>
  </si>
  <si>
    <t>180,12*1,1 'Přepočtené koeficientem množství</t>
  </si>
  <si>
    <t>62</t>
  </si>
  <si>
    <t>1751835539</t>
  </si>
  <si>
    <t>"S2" (65,15*2+21,85)*0,325</t>
  </si>
  <si>
    <t>49,449*1,1 'Přepočtené koeficientem množství</t>
  </si>
  <si>
    <t>63</t>
  </si>
  <si>
    <t>1853217091</t>
  </si>
  <si>
    <t>"S3" (15,2*2+34,1)*0,32</t>
  </si>
  <si>
    <t>64</t>
  </si>
  <si>
    <t>636311131</t>
  </si>
  <si>
    <t>Kladení dlažby z betonových dlaždic 60x60 cm na sucho na terče z umělé hmoty do výšky do 25 mm</t>
  </si>
  <si>
    <t>-948906849</t>
  </si>
  <si>
    <t>"schodiště" 12,35</t>
  </si>
  <si>
    <t>65</t>
  </si>
  <si>
    <t>P3</t>
  </si>
  <si>
    <t>Keramická dlažba P3 dle specifikace</t>
  </si>
  <si>
    <t>891296250</t>
  </si>
  <si>
    <t>12,35*1,02 'Přepočtené koeficientem množství</t>
  </si>
  <si>
    <t>66</t>
  </si>
  <si>
    <t>637111114</t>
  </si>
  <si>
    <t>Okapový chodník ze štěrkopísku tl 250 mm s udusáním</t>
  </si>
  <si>
    <t>-3580322</t>
  </si>
  <si>
    <t>53*0,5</t>
  </si>
  <si>
    <t>67</t>
  </si>
  <si>
    <t>637121115</t>
  </si>
  <si>
    <t>Okapový chodník z kačírku tl 300 mm s udusáním</t>
  </si>
  <si>
    <t>22167788</t>
  </si>
  <si>
    <t>55,5*0,8 'Přepočtené koeficientem množství</t>
  </si>
  <si>
    <t>68</t>
  </si>
  <si>
    <t>637211122</t>
  </si>
  <si>
    <t>Okapový chodník z betonových dlaždic tl 60 mm kladených do písku se zalitím spár MC</t>
  </si>
  <si>
    <t>190157244</t>
  </si>
  <si>
    <t>69</t>
  </si>
  <si>
    <t>637311131</t>
  </si>
  <si>
    <t>Okapový chodník z betonových záhonových obrubníků lože beton</t>
  </si>
  <si>
    <t>-613106248</t>
  </si>
  <si>
    <t>53,5+63,2</t>
  </si>
  <si>
    <t>Ostatní konstrukce a práce, bourání</t>
  </si>
  <si>
    <t>70</t>
  </si>
  <si>
    <t>919726122</t>
  </si>
  <si>
    <t>Geotextilie pro ochranu, separaci a filtraci netkaná měrná hm přes 200 do 300 g/m2</t>
  </si>
  <si>
    <t>1983070952</t>
  </si>
  <si>
    <t>71</t>
  </si>
  <si>
    <t>935113111</t>
  </si>
  <si>
    <t>Osazení odvodňovacího polymerbetonového žlabu s krycím roštem šířky do 200 mm</t>
  </si>
  <si>
    <t>1009973192</t>
  </si>
  <si>
    <t>72</t>
  </si>
  <si>
    <t>59227109</t>
  </si>
  <si>
    <t>žlab odvodňovací z polymerbetonu bez spádu s předtvarováním pro svislý odtok pozinkovaná hrana š 200mm</t>
  </si>
  <si>
    <t>-228996838</t>
  </si>
  <si>
    <t>73</t>
  </si>
  <si>
    <t>941211112</t>
  </si>
  <si>
    <t>Montáž lešení řadového rámového lehkého zatížení do 200 kg/m2 š od 0,6 do 0,9 m v přes 10 do 25 m</t>
  </si>
  <si>
    <t>181211582</t>
  </si>
  <si>
    <t>74</t>
  </si>
  <si>
    <t>941211213</t>
  </si>
  <si>
    <t>Příplatek k lešení řadovému rámovému lehkému do 200 kg/m2 š od0,6 do 0,9 m v přes 25 do 40 m za každý den použití</t>
  </si>
  <si>
    <t>-414296139</t>
  </si>
  <si>
    <t>1986,6*150 'Přepočtené koeficientem množství</t>
  </si>
  <si>
    <t>75</t>
  </si>
  <si>
    <t>941211812</t>
  </si>
  <si>
    <t>Demontáž lešení řadového rámového lehkého zatížení do 200 kg/m2 š od 0,6 do 0,9 m v přes 10 do 25 m</t>
  </si>
  <si>
    <t>950716327</t>
  </si>
  <si>
    <t>76</t>
  </si>
  <si>
    <t>944511111</t>
  </si>
  <si>
    <t>Montáž ochranné sítě z textilie z umělých vláken</t>
  </si>
  <si>
    <t>-1946557916</t>
  </si>
  <si>
    <t>77</t>
  </si>
  <si>
    <t>944511211</t>
  </si>
  <si>
    <t>Příplatek k ochranné síti za každý den použití</t>
  </si>
  <si>
    <t>156370962</t>
  </si>
  <si>
    <t>78</t>
  </si>
  <si>
    <t>944511811</t>
  </si>
  <si>
    <t>Demontáž ochranné sítě z textilie z umělých vláken</t>
  </si>
  <si>
    <t>-1557274938</t>
  </si>
  <si>
    <t>79</t>
  </si>
  <si>
    <t>949101112</t>
  </si>
  <si>
    <t>Lešení pomocné pro objekty pozemních staveb s lešeňovou podlahou v přes 1,9 do 3,5 m zatížení do 150 kg/m2</t>
  </si>
  <si>
    <t>-1542034806</t>
  </si>
  <si>
    <t>80</t>
  </si>
  <si>
    <t>953946112</t>
  </si>
  <si>
    <t>Montáž atypických ocelových kcí hmotnosti přes 1 do 2,5 t z profilů hmotnosti do 13 kg/m</t>
  </si>
  <si>
    <t>-2000074409</t>
  </si>
  <si>
    <t>"zesílení profilů"</t>
  </si>
  <si>
    <t>3,95*11*(0,046+0,072)*2*46*1,2/1000</t>
  </si>
  <si>
    <t>2,75*21*(0,046+0,072)*2*46*1,2/1000</t>
  </si>
  <si>
    <t>81</t>
  </si>
  <si>
    <t>OCEL1</t>
  </si>
  <si>
    <t>Posílení stávajících svislých nosných prvků včetně povrchové úpravy</t>
  </si>
  <si>
    <t>-379725138</t>
  </si>
  <si>
    <t>82</t>
  </si>
  <si>
    <t>-223851816</t>
  </si>
  <si>
    <t>"P6" (7,16+6,135*6+5,875*2+8,575)*(0,13)*4,8*1,2/1000</t>
  </si>
  <si>
    <t>"L 120x80x6"(7,16+6,135*6+5,875*2+8,575)*2*12,16*1,2/1000</t>
  </si>
  <si>
    <t>83</t>
  </si>
  <si>
    <t>OCEL2</t>
  </si>
  <si>
    <t xml:space="preserve">Ocelová konstrukce nadpraží  včetně povrchové úpravy</t>
  </si>
  <si>
    <t>-464849121</t>
  </si>
  <si>
    <t>84</t>
  </si>
  <si>
    <t>961055111</t>
  </si>
  <si>
    <t>Bourání základů ze ŽB</t>
  </si>
  <si>
    <t>267096090</t>
  </si>
  <si>
    <t>6,82*0,45*1</t>
  </si>
  <si>
    <t>85</t>
  </si>
  <si>
    <t>962052211</t>
  </si>
  <si>
    <t>Bourání zdiva nadzákladového ze ŽB přes 1 m3</t>
  </si>
  <si>
    <t>747357372</t>
  </si>
  <si>
    <t>"OZ" 6,82*2,8*0,25</t>
  </si>
  <si>
    <t>86</t>
  </si>
  <si>
    <t>963042819</t>
  </si>
  <si>
    <t>Bourání schodišťových stupňů betonových zhotovených na místě</t>
  </si>
  <si>
    <t>-110111911</t>
  </si>
  <si>
    <t>"vstup ZUŠ" 3*1,95</t>
  </si>
  <si>
    <t>87</t>
  </si>
  <si>
    <t>965041431</t>
  </si>
  <si>
    <t>Bourání podkladů pod dlažby nebo mazanin škvárobetonových tl přes 100 mm pl do 4 m2</t>
  </si>
  <si>
    <t>1675113040</t>
  </si>
  <si>
    <t>"schod ZUŠ" 2,2*0,15</t>
  </si>
  <si>
    <t>88</t>
  </si>
  <si>
    <t>965042141</t>
  </si>
  <si>
    <t>Bourání podkladů pod dlažby nebo mazanin betonových nebo z litého asfaltu tl do 100 mm pl přes 4 m2</t>
  </si>
  <si>
    <t>-1579775441</t>
  </si>
  <si>
    <t>1NP</t>
  </si>
  <si>
    <t>(13,25+7,3+7,5)*0,1</t>
  </si>
  <si>
    <t>89</t>
  </si>
  <si>
    <t>965081333</t>
  </si>
  <si>
    <t>Bourání podlah z dlaždic betonových, teracových nebo čedičových tl do 30 mm plochy přes 1 m2</t>
  </si>
  <si>
    <t>518230057</t>
  </si>
  <si>
    <t>13,25+7,3+7,5</t>
  </si>
  <si>
    <t>90</t>
  </si>
  <si>
    <t>966008221</t>
  </si>
  <si>
    <t>Bourání betonového nebo polymerbetonového odvodňovacího žlabu š do 200 mm</t>
  </si>
  <si>
    <t>-522389303</t>
  </si>
  <si>
    <t>1,92+1,815</t>
  </si>
  <si>
    <t>91</t>
  </si>
  <si>
    <t>966015121</t>
  </si>
  <si>
    <t>Vybourání částí říms z ŽB prefabrikovaných desek</t>
  </si>
  <si>
    <t>1003494654</t>
  </si>
  <si>
    <t xml:space="preserve">"kamenný  fasádní obklad"</t>
  </si>
  <si>
    <t>12,5*7</t>
  </si>
  <si>
    <t>8,25*6</t>
  </si>
  <si>
    <t>92</t>
  </si>
  <si>
    <t>968072246</t>
  </si>
  <si>
    <t>Vybourání kovových rámů oken jednoduchých včetně křídel pl do 4 m2</t>
  </si>
  <si>
    <t>532378144</t>
  </si>
  <si>
    <t>1,2*1,9*24</t>
  </si>
  <si>
    <t>93</t>
  </si>
  <si>
    <t>968072247</t>
  </si>
  <si>
    <t>Vybourání kovových rámů oken jednoduchých včetně křídel pl přes 4 m2</t>
  </si>
  <si>
    <t>1463546854</t>
  </si>
  <si>
    <t>39*0,9</t>
  </si>
  <si>
    <t>8,7*3,78</t>
  </si>
  <si>
    <t>6*3,78*2</t>
  </si>
  <si>
    <t>94</t>
  </si>
  <si>
    <t>968072456</t>
  </si>
  <si>
    <t>Vybourání kovových dveřních zárubní pl přes 2 m2</t>
  </si>
  <si>
    <t>93207857</t>
  </si>
  <si>
    <t>"vedlejší vstup ZUŠ" 1,5*2,2</t>
  </si>
  <si>
    <t>95</t>
  </si>
  <si>
    <t>977211114</t>
  </si>
  <si>
    <t>Řezání stěnovou pilou betonových nebo ŽB kcí s výztuží průměru do 16 mm hl přes 420 do 520 mm</t>
  </si>
  <si>
    <t>-1110399932</t>
  </si>
  <si>
    <t>96</t>
  </si>
  <si>
    <t>979054451</t>
  </si>
  <si>
    <t>Očištění vybouraných zámkových dlaždic s původním spárováním z kameniva těženého</t>
  </si>
  <si>
    <t>-1953598998</t>
  </si>
  <si>
    <t>997</t>
  </si>
  <si>
    <t>Přesun sutě</t>
  </si>
  <si>
    <t>97</t>
  </si>
  <si>
    <t>997006004x</t>
  </si>
  <si>
    <t xml:space="preserve">Pytlování nebezpečného odpadu  s obsahem azbestu</t>
  </si>
  <si>
    <t>109569723</t>
  </si>
  <si>
    <t>98</t>
  </si>
  <si>
    <t>997013114</t>
  </si>
  <si>
    <t>Vnitrostaveništní doprava suti a vybouraných hmot pro budovy v přes 12 do 15 m</t>
  </si>
  <si>
    <t>1403518543</t>
  </si>
  <si>
    <t>99</t>
  </si>
  <si>
    <t>997013501</t>
  </si>
  <si>
    <t>Odvoz suti a vybouraných hmot na skládku nebo meziskládku do 1 km se složením</t>
  </si>
  <si>
    <t>66063034</t>
  </si>
  <si>
    <t>100</t>
  </si>
  <si>
    <t>997013509</t>
  </si>
  <si>
    <t>Příplatek k odvozu suti a vybouraných hmot na skládku ZKD 1 km přes 1 km</t>
  </si>
  <si>
    <t>2060394790</t>
  </si>
  <si>
    <t>187,37*9 'Přepočtené koeficientem množství</t>
  </si>
  <si>
    <t>101</t>
  </si>
  <si>
    <t>997013821</t>
  </si>
  <si>
    <t>Poplatek za uložení na skládce (skládkovné) stavebního odpadu s obsahem azbestu kód odpadu 17 06 05</t>
  </si>
  <si>
    <t>-1138332651</t>
  </si>
  <si>
    <t>102</t>
  </si>
  <si>
    <t>997013871</t>
  </si>
  <si>
    <t>Poplatek za uložení stavebního odpadu na recyklační skládce (skládkovné) směsného stavebního a demoličního kód odpadu 17 09 04</t>
  </si>
  <si>
    <t>-1249897141</t>
  </si>
  <si>
    <t>185,387-17,034</t>
  </si>
  <si>
    <t>998</t>
  </si>
  <si>
    <t>Přesun hmot</t>
  </si>
  <si>
    <t>103</t>
  </si>
  <si>
    <t>998011003</t>
  </si>
  <si>
    <t>Přesun hmot pro budovy zděné v přes 12 do 24 m</t>
  </si>
  <si>
    <t>1295804062</t>
  </si>
  <si>
    <t>PSV</t>
  </si>
  <si>
    <t>Práce a dodávky PSV</t>
  </si>
  <si>
    <t>711</t>
  </si>
  <si>
    <t>Izolace proti vodě, vlhkosti a plynům</t>
  </si>
  <si>
    <t>104</t>
  </si>
  <si>
    <t>711112001</t>
  </si>
  <si>
    <t>Provedení izolace proti zemní vlhkosti svislé za studena nátěrem penetračním</t>
  </si>
  <si>
    <t>473598982</t>
  </si>
  <si>
    <t>54*1,5</t>
  </si>
  <si>
    <t>9*1,3</t>
  </si>
  <si>
    <t>17,1*1,3</t>
  </si>
  <si>
    <t>44,4*1,5</t>
  </si>
  <si>
    <t>105</t>
  </si>
  <si>
    <t>11163150</t>
  </si>
  <si>
    <t>lak penetrační asfaltový</t>
  </si>
  <si>
    <t>-1031330885</t>
  </si>
  <si>
    <t>181,53*0,00034 'Přepočtené koeficientem množství</t>
  </si>
  <si>
    <t>106</t>
  </si>
  <si>
    <t>711142559</t>
  </si>
  <si>
    <t>Provedení izolace proti zemní vlhkosti pásy přitavením svislé NAIP</t>
  </si>
  <si>
    <t>-1397907221</t>
  </si>
  <si>
    <t>107</t>
  </si>
  <si>
    <t>62855001</t>
  </si>
  <si>
    <t>pás asfaltový natavitelný modifikovaný SBS s vložkou z polyesterové rohože a spalitelnou PE fólií nebo jemnozrnným minerálním posypem na horním povrchu tl 4,0mm</t>
  </si>
  <si>
    <t>559463099</t>
  </si>
  <si>
    <t>181,53*1,221 'Přepočtené koeficientem množství</t>
  </si>
  <si>
    <t>108</t>
  </si>
  <si>
    <t>711161384</t>
  </si>
  <si>
    <t>Izolace proti zemní vlhkosti nopovou fólií ukončení provětrávací lištou</t>
  </si>
  <si>
    <t>1099583465</t>
  </si>
  <si>
    <t>17,1</t>
  </si>
  <si>
    <t>44,4</t>
  </si>
  <si>
    <t>109</t>
  </si>
  <si>
    <t>711161273</t>
  </si>
  <si>
    <t>Provedení izolace proti zemní vlhkosti svislé z nopové fólie</t>
  </si>
  <si>
    <t>1389817265</t>
  </si>
  <si>
    <t>54*1,2</t>
  </si>
  <si>
    <t>9*1</t>
  </si>
  <si>
    <t>17,1*1</t>
  </si>
  <si>
    <t>44,4*1,2</t>
  </si>
  <si>
    <t>110</t>
  </si>
  <si>
    <t>28323005</t>
  </si>
  <si>
    <t>fólie profilovaná (nopová) drenážní HDPE s výškou nopů 8mm</t>
  </si>
  <si>
    <t>530008047</t>
  </si>
  <si>
    <t>144,18*1,221 'Přepočtené koeficientem množství</t>
  </si>
  <si>
    <t>111</t>
  </si>
  <si>
    <t>998711203</t>
  </si>
  <si>
    <t>Přesun hmot procentní pro izolace proti vodě, vlhkosti a plynům v objektech v přes 12 do 60 m</t>
  </si>
  <si>
    <t>%</t>
  </si>
  <si>
    <t>-514513336</t>
  </si>
  <si>
    <t>712</t>
  </si>
  <si>
    <t>Povlakové krytiny</t>
  </si>
  <si>
    <t>112</t>
  </si>
  <si>
    <t>712340832</t>
  </si>
  <si>
    <t>Odstranění povlakové krytiny střech do 10° z pásů NAIP přitavených v plné ploše dvouvrstvé</t>
  </si>
  <si>
    <t>-1160105356</t>
  </si>
  <si>
    <t>7,3+7,5+14,15</t>
  </si>
  <si>
    <t>(9,7+9+14,8)*0,3</t>
  </si>
  <si>
    <t>"střecha B" (39,45+49,45)*0,5</t>
  </si>
  <si>
    <t>"střecha schodiště" 33,45*0,5</t>
  </si>
  <si>
    <t>113</t>
  </si>
  <si>
    <t>712300843</t>
  </si>
  <si>
    <t>Odstranění povlakové krytiny střech do 10° od zbytkového asfaltového pásu odsekáním</t>
  </si>
  <si>
    <t>-1532382520</t>
  </si>
  <si>
    <t>114</t>
  </si>
  <si>
    <t>712341559</t>
  </si>
  <si>
    <t>Provedení povlakové krytiny střech do 10° pásy NAIP přitavením v plné ploše</t>
  </si>
  <si>
    <t>1283053760</t>
  </si>
  <si>
    <t>"úprava atik"</t>
  </si>
  <si>
    <t xml:space="preserve">"2NP"  4,3*0,65*2</t>
  </si>
  <si>
    <t>"střecha" (67,5*0,5+48,7*0,5)*2</t>
  </si>
  <si>
    <t>"SH5" (9,05+8,65+14,15+(10,5+9,7+14,9)*0,3)*2</t>
  </si>
  <si>
    <t>115</t>
  </si>
  <si>
    <t>62853004</t>
  </si>
  <si>
    <t>pás asfaltový natavitelný modifikovaný SBS s vložkou ze skleněné tkaniny a spalitelnou PE fólií nebo jemnozrnným minerálním posypem na horním povrchu tl 4,0mm</t>
  </si>
  <si>
    <t>1886664230</t>
  </si>
  <si>
    <t>206,55*1,1655 'Přepočtené koeficientem množství</t>
  </si>
  <si>
    <t>116</t>
  </si>
  <si>
    <t>712361702</t>
  </si>
  <si>
    <t>Provedení povlakové krytiny střech do 10° fólií přilepenou bodově</t>
  </si>
  <si>
    <t>-473398672</t>
  </si>
  <si>
    <t xml:space="preserve">"2NP"  4,3*0,65*1,2</t>
  </si>
  <si>
    <t>"střecha" (67,5*0,5+48,7*0,5)*1,2</t>
  </si>
  <si>
    <t>"SH5" 9,05+8,65+14,15+(10,5+9,7+14,9)*0,3</t>
  </si>
  <si>
    <t>117</t>
  </si>
  <si>
    <t>28322012</t>
  </si>
  <si>
    <t>fólie hydroizolační střešní mPVC mechanicky kotvená šedá tl 1,5mm</t>
  </si>
  <si>
    <t>-853845244</t>
  </si>
  <si>
    <t>115,454*1,1655 'Přepočtené koeficientem množství</t>
  </si>
  <si>
    <t>118</t>
  </si>
  <si>
    <t>712363369</t>
  </si>
  <si>
    <t>Povlakové krytiny střech do 10° z tvarovaných poplastovaných lišt délky 2 m příklopná lišta rš 100 mm</t>
  </si>
  <si>
    <t>175593998</t>
  </si>
  <si>
    <t xml:space="preserve">"2NP"  4,3</t>
  </si>
  <si>
    <t>"střecha" 67,5+48,7</t>
  </si>
  <si>
    <t>"SH5" 10,5+9,7+14,9</t>
  </si>
  <si>
    <t>119</t>
  </si>
  <si>
    <t>712391171</t>
  </si>
  <si>
    <t>Provedení povlakové krytiny střech do 10° podkladní textilní vrstvy</t>
  </si>
  <si>
    <t>1051687816</t>
  </si>
  <si>
    <t>120</t>
  </si>
  <si>
    <t>69311068</t>
  </si>
  <si>
    <t>geotextilie netkaná separační, ochranná, filtrační, drenážní PP 300g/m2</t>
  </si>
  <si>
    <t>363626472</t>
  </si>
  <si>
    <t>115,454*1,155 'Přepočtené koeficientem množství</t>
  </si>
  <si>
    <t>121</t>
  </si>
  <si>
    <t>712391172</t>
  </si>
  <si>
    <t>Provedení povlakové krytiny střech do 10° ochranné textilní vrstvy</t>
  </si>
  <si>
    <t>1904595444</t>
  </si>
  <si>
    <t>122</t>
  </si>
  <si>
    <t>-109361758</t>
  </si>
  <si>
    <t>123</t>
  </si>
  <si>
    <t>998712203</t>
  </si>
  <si>
    <t>Přesun hmot procentní pro krytiny povlakové v objektech v přes 12 do 24 m</t>
  </si>
  <si>
    <t>-1730431419</t>
  </si>
  <si>
    <t>713</t>
  </si>
  <si>
    <t>Izolace tepelné</t>
  </si>
  <si>
    <t>124</t>
  </si>
  <si>
    <t>713110813</t>
  </si>
  <si>
    <t>Odstranění tepelné izolace stropů volně kladené z vláknitých materiálů suchých tl přes 100 do 200 mm</t>
  </si>
  <si>
    <t>789822947</t>
  </si>
  <si>
    <t>"vjezd do garáží" 0</t>
  </si>
  <si>
    <t>"C" 0</t>
  </si>
  <si>
    <t>"B" 47,8</t>
  </si>
  <si>
    <t>125</t>
  </si>
  <si>
    <t>713130811</t>
  </si>
  <si>
    <t>Odstranění tepelné izolace stěn volně kladené z vláknitých materiálů tl do 100 mm</t>
  </si>
  <si>
    <t>-1621802306</t>
  </si>
  <si>
    <t>"boletické panely"</t>
  </si>
  <si>
    <t>479,3</t>
  </si>
  <si>
    <t>126</t>
  </si>
  <si>
    <t>713131244</t>
  </si>
  <si>
    <t>Montáž izolace tepelné stěn lepením celoplošně v kombinaci s mechanickým kotvením rohoží, pásů, dílců, desek tl přes 200 do 240 mm</t>
  </si>
  <si>
    <t>920979282</t>
  </si>
  <si>
    <t>127</t>
  </si>
  <si>
    <t>28376452</t>
  </si>
  <si>
    <t>deska XPS hrana polodrážková a hladký povrch 300kPA λ=0,035 tl 220mm</t>
  </si>
  <si>
    <t>1133566738</t>
  </si>
  <si>
    <t>144,18*1,05 'Přepočtené koeficientem množství</t>
  </si>
  <si>
    <t>128</t>
  </si>
  <si>
    <t>713140821</t>
  </si>
  <si>
    <t>Odstranění tepelné izolace střech nadstřešní volně kladené z polystyrenu suchého tl do 100 mm</t>
  </si>
  <si>
    <t>95098798</t>
  </si>
  <si>
    <t>31,85</t>
  </si>
  <si>
    <t>129</t>
  </si>
  <si>
    <t>713141331</t>
  </si>
  <si>
    <t>Montáž izolace tepelné střech plochých lepené za studena zplna, spádová vrstva</t>
  </si>
  <si>
    <t>-572651177</t>
  </si>
  <si>
    <t>"SH5" 9,05+8,65+14,15</t>
  </si>
  <si>
    <t>130</t>
  </si>
  <si>
    <t>28376105</t>
  </si>
  <si>
    <t>klín izolační z XPS spádový</t>
  </si>
  <si>
    <t>1539176166</t>
  </si>
  <si>
    <t>"SH5" 31,85*0,09</t>
  </si>
  <si>
    <t>131</t>
  </si>
  <si>
    <t>713141391</t>
  </si>
  <si>
    <t>Montáž izolace tepelné stěn v do 1000 mm na atiky a prostupy střechou lepené za studena zplna</t>
  </si>
  <si>
    <t>-873608788</t>
  </si>
  <si>
    <t>"atiky 1NP" 4,35*0,5</t>
  </si>
  <si>
    <t>"atiky střecha" (51,25+36,7)*0,8</t>
  </si>
  <si>
    <t>132</t>
  </si>
  <si>
    <t>504531875</t>
  </si>
  <si>
    <t>72,535*0,05</t>
  </si>
  <si>
    <t>3,627*1,05 'Přepočtené koeficientem množství</t>
  </si>
  <si>
    <t>133</t>
  </si>
  <si>
    <t>998713203</t>
  </si>
  <si>
    <t>Přesun hmot procentní pro izolace tepelné v objektech v přes 12 do 24 m</t>
  </si>
  <si>
    <t>923466684</t>
  </si>
  <si>
    <t>751</t>
  </si>
  <si>
    <t>Vzduchotechnika</t>
  </si>
  <si>
    <t>134</t>
  </si>
  <si>
    <t>751398025</t>
  </si>
  <si>
    <t>Montáž větrací mřížky stěnové přes 0,200 m2</t>
  </si>
  <si>
    <t>kus</t>
  </si>
  <si>
    <t>1337896983</t>
  </si>
  <si>
    <t>"13/z" 1</t>
  </si>
  <si>
    <t>135</t>
  </si>
  <si>
    <t>13/z</t>
  </si>
  <si>
    <t>Větrací stěnová mřížka 1080x520mm pro VZT dle specifikace</t>
  </si>
  <si>
    <t>ks</t>
  </si>
  <si>
    <t>-2023677301</t>
  </si>
  <si>
    <t>136</t>
  </si>
  <si>
    <t>751398031</t>
  </si>
  <si>
    <t>Montáž ventilační mřížky do dveří nebo desek do 0,040 m2</t>
  </si>
  <si>
    <t>947539509</t>
  </si>
  <si>
    <t>"16/z" 1</t>
  </si>
  <si>
    <t>137</t>
  </si>
  <si>
    <t>16/z</t>
  </si>
  <si>
    <t>Větrací stěnová mřížka 200x200mm pro VZT dle specifikace</t>
  </si>
  <si>
    <t>2036204837</t>
  </si>
  <si>
    <t>138</t>
  </si>
  <si>
    <t>998751202</t>
  </si>
  <si>
    <t>Přesun hmot procentní pro vzduchotechniku v objektech v přes 12 do 24 m</t>
  </si>
  <si>
    <t>-980106566</t>
  </si>
  <si>
    <t>762</t>
  </si>
  <si>
    <t>Konstrukce tesařské</t>
  </si>
  <si>
    <t>139</t>
  </si>
  <si>
    <t>762361311</t>
  </si>
  <si>
    <t>Konstrukční a vyrovnávací vrstva pod klempířské prvky (atiky) z desek dřevoštěpkových tl 18 mm</t>
  </si>
  <si>
    <t>-869704401</t>
  </si>
  <si>
    <t>"SH5" (9,05+8,65+14,15)*2</t>
  </si>
  <si>
    <t>"atiky střecha" (51,25+36,7)*0,8*2</t>
  </si>
  <si>
    <t>140</t>
  </si>
  <si>
    <t>762395000</t>
  </si>
  <si>
    <t>Spojovací prostředky krovů, bednění, laťování, nadstřešních konstrukcí</t>
  </si>
  <si>
    <t>1100934912</t>
  </si>
  <si>
    <t>206,595*0,036</t>
  </si>
  <si>
    <t>141</t>
  </si>
  <si>
    <t>762430812</t>
  </si>
  <si>
    <t>Demontáž obložení stěn z desek cementotřískových tl do 16 mm na sraz šroubovaných</t>
  </si>
  <si>
    <t>1404762632</t>
  </si>
  <si>
    <t>"obložení čela zastřešení hlavního vstupu" 19,7*0,4</t>
  </si>
  <si>
    <t>142</t>
  </si>
  <si>
    <t>762430817x</t>
  </si>
  <si>
    <t>Demontáž obložení stěn z desek cementotřískových tl přes 16 mm na sraz šroubovaných - boletické panely</t>
  </si>
  <si>
    <t>1598244809</t>
  </si>
  <si>
    <t xml:space="preserve">"boletické panely" </t>
  </si>
  <si>
    <t>143</t>
  </si>
  <si>
    <t>998762203</t>
  </si>
  <si>
    <t>Přesun hmot procentní pro kce tesařské v objektech v přes 12 do 24 m</t>
  </si>
  <si>
    <t>843637385</t>
  </si>
  <si>
    <t>763</t>
  </si>
  <si>
    <t>Konstrukce suché výstavby</t>
  </si>
  <si>
    <t>144</t>
  </si>
  <si>
    <t>763111311</t>
  </si>
  <si>
    <t>SDK příčka tl 75 mm profil CW+UW 50 desky 1xA 12,5 s izolací EI 30 Rw do 45 dB</t>
  </si>
  <si>
    <t>-688703195</t>
  </si>
  <si>
    <t>0,3*0,9*5</t>
  </si>
  <si>
    <t>145</t>
  </si>
  <si>
    <t>763111419</t>
  </si>
  <si>
    <t>SDK příčka tl 100 mm profil CW+UW 50 desky 2xDF 12,5 bez izolace EI 90</t>
  </si>
  <si>
    <t>-1603202737</t>
  </si>
  <si>
    <t>1,05*0,9*4</t>
  </si>
  <si>
    <t>146</t>
  </si>
  <si>
    <t>763121511</t>
  </si>
  <si>
    <t>SDK stěna předsazená tl 39,5 mm profil CD+UD desky 1xA 12,5 bez izolace EI 15</t>
  </si>
  <si>
    <t>-560741404</t>
  </si>
  <si>
    <t>"zakrytí ostění v 1NP"</t>
  </si>
  <si>
    <t>2,75*0,5*13</t>
  </si>
  <si>
    <t>"zakrytí ostění v 2NP"</t>
  </si>
  <si>
    <t>1,85*0,5*26</t>
  </si>
  <si>
    <t>"zakrytí ostění v 3NP"</t>
  </si>
  <si>
    <t>147</t>
  </si>
  <si>
    <t>763164535</t>
  </si>
  <si>
    <t>SDK obklad kcí tvaru L š do 0,8 m desky 1xDF 12,5</t>
  </si>
  <si>
    <t>1904012662</t>
  </si>
  <si>
    <t>"nadpraží oken"</t>
  </si>
  <si>
    <t>"1PP" 38,9</t>
  </si>
  <si>
    <t>"1NP" 6,135*6+6,22</t>
  </si>
  <si>
    <t>"2NP" 3,05*2+6,135*5+6,135*6+6,07+6,065</t>
  </si>
  <si>
    <t>"3NP" 3,05*2+6,135*5+6,135*6+6,07+6,065</t>
  </si>
  <si>
    <t>148</t>
  </si>
  <si>
    <t>763331113</t>
  </si>
  <si>
    <t>Cementovláknitý podhled desky 1x12,5 dvouvrstvá spodní kce profil CD+UD bez izolace EI 15</t>
  </si>
  <si>
    <t>-1167317050</t>
  </si>
  <si>
    <t>"stříška nad vstupem" 3</t>
  </si>
  <si>
    <t>149</t>
  </si>
  <si>
    <t>998763403</t>
  </si>
  <si>
    <t>Přesun hmot procentní pro konstrukce montované z desek v objektech v přes 12 do 24 m</t>
  </si>
  <si>
    <t>-507790518</t>
  </si>
  <si>
    <t>764</t>
  </si>
  <si>
    <t>Konstrukce klempířské</t>
  </si>
  <si>
    <t>150</t>
  </si>
  <si>
    <t>764002841</t>
  </si>
  <si>
    <t>Demontáž oplechování horních ploch zdí a nadezdívek do suti</t>
  </si>
  <si>
    <t>360881301</t>
  </si>
  <si>
    <t>67,5</t>
  </si>
  <si>
    <t>151</t>
  </si>
  <si>
    <t>764002851</t>
  </si>
  <si>
    <t>Demontáž oplechování parapetů do suti</t>
  </si>
  <si>
    <t>1948321586</t>
  </si>
  <si>
    <t>1,2*24</t>
  </si>
  <si>
    <t>0,945+5,7</t>
  </si>
  <si>
    <t>6*8</t>
  </si>
  <si>
    <t>1,2</t>
  </si>
  <si>
    <t>8,7</t>
  </si>
  <si>
    <t>2NP</t>
  </si>
  <si>
    <t>5,7*2</t>
  </si>
  <si>
    <t>6*11</t>
  </si>
  <si>
    <t>6,1*6</t>
  </si>
  <si>
    <t>2,9+3</t>
  </si>
  <si>
    <t>152</t>
  </si>
  <si>
    <t>764121401</t>
  </si>
  <si>
    <t>Krytina střechy rovné drážkováním ze svitků z Al plechu rš 500 mm sklonu do 30°</t>
  </si>
  <si>
    <t>-316259685</t>
  </si>
  <si>
    <t>"28/k" 1,11*0,36+0,7*3,6+(1,06+3,6+0,7+2,49+0,36)*0,5</t>
  </si>
  <si>
    <t>153</t>
  </si>
  <si>
    <t>764222431x</t>
  </si>
  <si>
    <t>Oplechování rovné okapové hrany z Al plechu rš 145 mm</t>
  </si>
  <si>
    <t>1694096215</t>
  </si>
  <si>
    <t>"22/k" 118,596</t>
  </si>
  <si>
    <t>154</t>
  </si>
  <si>
    <t>764222432x</t>
  </si>
  <si>
    <t>Oplechování rovné okapové hrany z Al plechu rš 160 mm</t>
  </si>
  <si>
    <t>-282658511</t>
  </si>
  <si>
    <t>"27/k" 0,61</t>
  </si>
  <si>
    <t>155</t>
  </si>
  <si>
    <t>764224411</t>
  </si>
  <si>
    <t>Oplechování horních ploch a nadezdívek (atik) bez rohů z Al plechu mechanicky kotvené rš přes 800 mm</t>
  </si>
  <si>
    <t>-615575302</t>
  </si>
  <si>
    <t>"24/k" 1,066*0,953*11</t>
  </si>
  <si>
    <t>"26/k" 0,32*0,953*2</t>
  </si>
  <si>
    <t>"31/k" 0,953*1,066*2</t>
  </si>
  <si>
    <t>156</t>
  </si>
  <si>
    <t>764226444x</t>
  </si>
  <si>
    <t>Oplechování parapetů rovných celoplošně lepené z Al plechu rš 333 mm</t>
  </si>
  <si>
    <t>386641179</t>
  </si>
  <si>
    <t>"8/k" 6,134*28</t>
  </si>
  <si>
    <t>"9/k" 6,22*3</t>
  </si>
  <si>
    <t>"10/k" 1,19*1</t>
  </si>
  <si>
    <t>"17/k" 6,22*2</t>
  </si>
  <si>
    <t>"20/k" 3,07*2</t>
  </si>
  <si>
    <t>"21/k" 3,07*2</t>
  </si>
  <si>
    <t>157</t>
  </si>
  <si>
    <t>764226445x</t>
  </si>
  <si>
    <t>Oplechování parapetů rovných celoplošně lepené z Al plechu rš 420 mm</t>
  </si>
  <si>
    <t>1711952220</t>
  </si>
  <si>
    <t>"1/k" 1,04*23</t>
  </si>
  <si>
    <t>"1a/k" 0,8*1</t>
  </si>
  <si>
    <t>"5b/k" 38,84</t>
  </si>
  <si>
    <t>"6/k" 1,34*1</t>
  </si>
  <si>
    <t>"6a/k" 1,3*1</t>
  </si>
  <si>
    <t>"7/k" 1,074*3</t>
  </si>
  <si>
    <t>158</t>
  </si>
  <si>
    <t>998764203</t>
  </si>
  <si>
    <t>Přesun hmot procentní pro konstrukce klempířské v objektech v přes 12 do 24 m</t>
  </si>
  <si>
    <t>191374764</t>
  </si>
  <si>
    <t>766</t>
  </si>
  <si>
    <t>Konstrukce truhlářské</t>
  </si>
  <si>
    <t>159</t>
  </si>
  <si>
    <t>766-1</t>
  </si>
  <si>
    <t>Demontáž gárnyže včetně vodorovných žaluzií a ekologické likvidace</t>
  </si>
  <si>
    <t>-392169017</t>
  </si>
  <si>
    <t>"1NP" 11,5+6*6</t>
  </si>
  <si>
    <t>"2NP" 11,7+6*6+6*5+2,985</t>
  </si>
  <si>
    <t>"3NP" 11,7+6*6+6*5+2,985</t>
  </si>
  <si>
    <t>160</t>
  </si>
  <si>
    <t>766421821</t>
  </si>
  <si>
    <t>Demontáž truhlářského obložení podhledů z palubek</t>
  </si>
  <si>
    <t>1052521013</t>
  </si>
  <si>
    <t>161</t>
  </si>
  <si>
    <t>766421822</t>
  </si>
  <si>
    <t>Demontáž truhlářského obložení podhledů podkladových roštů</t>
  </si>
  <si>
    <t>-914544249</t>
  </si>
  <si>
    <t>162</t>
  </si>
  <si>
    <t>766691811</t>
  </si>
  <si>
    <t>Demontáž parapetních desek dřevěných nebo plastových šířky do 300 mm</t>
  </si>
  <si>
    <t>-2135120200</t>
  </si>
  <si>
    <t>"1,2x0,15" 24*1,2</t>
  </si>
  <si>
    <t>"1NP" 1,51+1,2</t>
  </si>
  <si>
    <t>"2NP" 1,51+1,2</t>
  </si>
  <si>
    <t>"3NP" 1,51+1,2</t>
  </si>
  <si>
    <t>225</t>
  </si>
  <si>
    <t>766691812</t>
  </si>
  <si>
    <t>Demontáž parapetních desek dřevěných nebo plastových šířky přes 300 mm</t>
  </si>
  <si>
    <t>CS ÚRS 2025 02</t>
  </si>
  <si>
    <t>1951456295</t>
  </si>
  <si>
    <t>"1NP" 0,796+6,131+7,613+2,8+3,198+6,8*4</t>
  </si>
  <si>
    <t>"2NP" 5,84+5,844+3,248+3,25*3+4,750+1,75+6,6+3,25*4+6,7+3,25*4+3,6+6,6*2+6,7+3,483</t>
  </si>
  <si>
    <t>"3NP" 5,84+5,844+3,248+3,25*3+4,75+1,75+6,6+3,25*4+6,7+3,25*4+3,6+6,6*2+6,7+3,483</t>
  </si>
  <si>
    <t>163</t>
  </si>
  <si>
    <t>766694116</t>
  </si>
  <si>
    <t>Montáž parapetních desek dřevěných nebo plastových š do 30 cm</t>
  </si>
  <si>
    <t>752191015</t>
  </si>
  <si>
    <t>4,53</t>
  </si>
  <si>
    <t>164</t>
  </si>
  <si>
    <t>60794103</t>
  </si>
  <si>
    <t>parapet dřevotřískový vnitřní povrch laminátový š 300mm</t>
  </si>
  <si>
    <t>-492755517</t>
  </si>
  <si>
    <t>"02a/T" 3*1,51</t>
  </si>
  <si>
    <t>165</t>
  </si>
  <si>
    <t>-795530438</t>
  </si>
  <si>
    <t>30,3+3,22+221,113+9,7+2,91</t>
  </si>
  <si>
    <t>166</t>
  </si>
  <si>
    <t>60794104</t>
  </si>
  <si>
    <t>parapet dřevotřískový vnitřní povrch laminátový š 340mm</t>
  </si>
  <si>
    <t>-2007719386</t>
  </si>
  <si>
    <t>"01/T" 24*1,2</t>
  </si>
  <si>
    <t>"02/T" 1,50</t>
  </si>
  <si>
    <t>167</t>
  </si>
  <si>
    <t>60794105</t>
  </si>
  <si>
    <t>parapet dřevotřískový vnitřní povrch laminátový š 400mm</t>
  </si>
  <si>
    <t>1761907584</t>
  </si>
  <si>
    <t>"21/T" 1,074*3</t>
  </si>
  <si>
    <t>168</t>
  </si>
  <si>
    <t>60794108</t>
  </si>
  <si>
    <t>parapet dřevotřískový vnitřní povrch laminátový š 550mm</t>
  </si>
  <si>
    <t>1982288986</t>
  </si>
  <si>
    <t>"09/T" 2*1,85</t>
  </si>
  <si>
    <t>"03/T" 12*6,8</t>
  </si>
  <si>
    <t>"04/T" 13*3,288</t>
  </si>
  <si>
    <t>"06/T" 1*7,613</t>
  </si>
  <si>
    <t>"07/T" 1*(1,173+6,879)</t>
  </si>
  <si>
    <t>"08/T" 12*3,25</t>
  </si>
  <si>
    <t>"17/T" 2*6,211</t>
  </si>
  <si>
    <t>"18/T" 2*6,208</t>
  </si>
  <si>
    <t>"19/T" 2*3,483</t>
  </si>
  <si>
    <t>"20/T" 2*3,3</t>
  </si>
  <si>
    <t>169</t>
  </si>
  <si>
    <t>60794107</t>
  </si>
  <si>
    <t>parapet dřevotřískový vnitřní povrch laminátový š 500mm</t>
  </si>
  <si>
    <t>-1086753881</t>
  </si>
  <si>
    <t>"10/T" 2*4,85</t>
  </si>
  <si>
    <t>170</t>
  </si>
  <si>
    <t>60794109</t>
  </si>
  <si>
    <t>parapet dřevotřískový vnitřní povrch laminátový š 600mm</t>
  </si>
  <si>
    <t>585681579</t>
  </si>
  <si>
    <t>"05/T" 2,91</t>
  </si>
  <si>
    <t>171</t>
  </si>
  <si>
    <t>60794121</t>
  </si>
  <si>
    <t>koncovka PVC k parapetním dřevotřískovým deskám 600mm</t>
  </si>
  <si>
    <t>-1535473886</t>
  </si>
  <si>
    <t>(24+1+3+12+13+1+1+1+12+2+2+2+2+2+2+3)*2</t>
  </si>
  <si>
    <t>172</t>
  </si>
  <si>
    <t>998766203</t>
  </si>
  <si>
    <t>Přesun hmot procentní pro kce truhlářské v objektech v přes 12 do 24 m</t>
  </si>
  <si>
    <t>1341209515</t>
  </si>
  <si>
    <t>767</t>
  </si>
  <si>
    <t>Konstrukce zámečnické</t>
  </si>
  <si>
    <t>173</t>
  </si>
  <si>
    <t>25/z</t>
  </si>
  <si>
    <t>Úprava stávajícího zábradlí dle specifikace</t>
  </si>
  <si>
    <t>-1825507682</t>
  </si>
  <si>
    <t>174</t>
  </si>
  <si>
    <t>767161813</t>
  </si>
  <si>
    <t>Demontáž zábradlí rovného nerozebíratelného hmotnosti 1 m zábradlí do 20 kg do suti</t>
  </si>
  <si>
    <t>-422928224</t>
  </si>
  <si>
    <t>"vedlejší vstup ZUŠ" 6,82</t>
  </si>
  <si>
    <t>175</t>
  </si>
  <si>
    <t>767163122</t>
  </si>
  <si>
    <t>Montáž přímého kovového zábradlí do betonu v rovině v exteriéru</t>
  </si>
  <si>
    <t>552089036</t>
  </si>
  <si>
    <t>"24/z" 1,375+0,08+5,605</t>
  </si>
  <si>
    <t>176</t>
  </si>
  <si>
    <t>24/z</t>
  </si>
  <si>
    <t>Zábradlí opěrné stěny dle specifikace</t>
  </si>
  <si>
    <t>-120338796</t>
  </si>
  <si>
    <t>177</t>
  </si>
  <si>
    <t>767165111</t>
  </si>
  <si>
    <t>Montáž madel šroubováním</t>
  </si>
  <si>
    <t>-1897260274</t>
  </si>
  <si>
    <t>"23/z" 5,735+0,3</t>
  </si>
  <si>
    <t>"25/z" 23,5*2</t>
  </si>
  <si>
    <t>178</t>
  </si>
  <si>
    <t>55342299</t>
  </si>
  <si>
    <t>nerezové madlo na zeď</t>
  </si>
  <si>
    <t>-1546630644</t>
  </si>
  <si>
    <t>179</t>
  </si>
  <si>
    <t>767416822</t>
  </si>
  <si>
    <t>Demontáž modulové fasády LOP pro budovu v přes 6 do 12 m</t>
  </si>
  <si>
    <t>-1932381530</t>
  </si>
  <si>
    <t>78,4+77,1+77,2+76,6+77,2+76,5+77,4+14,3+12,1+51,5+51,3+50,9+50,8+51,2+25,3+25,7</t>
  </si>
  <si>
    <t>180</t>
  </si>
  <si>
    <t>767426201</t>
  </si>
  <si>
    <t>Montáž kovových slunolamů horizontálních</t>
  </si>
  <si>
    <t>-1673375518</t>
  </si>
  <si>
    <t>"1/z" 6,1*2,675*6</t>
  </si>
  <si>
    <t>"3/z" 6,195*1,775*3</t>
  </si>
  <si>
    <t>"4/z" 1,175*1,775*1</t>
  </si>
  <si>
    <t>"5/z" 6,05*1,775*22</t>
  </si>
  <si>
    <t>"6/z" 6,195*1,775*2</t>
  </si>
  <si>
    <t>"8/z" 3,02*1,775*2</t>
  </si>
  <si>
    <t>"9/z" 1,175*1,775*2</t>
  </si>
  <si>
    <t>181</t>
  </si>
  <si>
    <t>1/z</t>
  </si>
  <si>
    <t>Venkovní slunolam 6100x2675mm dle specifikace</t>
  </si>
  <si>
    <t>-1356584519</t>
  </si>
  <si>
    <t>182</t>
  </si>
  <si>
    <t>3/z</t>
  </si>
  <si>
    <t>Venkovní slunolam 6195x1775mm dle specifikace</t>
  </si>
  <si>
    <t>562536833</t>
  </si>
  <si>
    <t>183</t>
  </si>
  <si>
    <t>4/z</t>
  </si>
  <si>
    <t>Venkovní slunolam 1175x1775mm dle specifikace</t>
  </si>
  <si>
    <t>-1676727497</t>
  </si>
  <si>
    <t>184</t>
  </si>
  <si>
    <t>5/z</t>
  </si>
  <si>
    <t>Venkovní slunolam 6100x1775mm dle specifikace</t>
  </si>
  <si>
    <t>-680672650</t>
  </si>
  <si>
    <t>185</t>
  </si>
  <si>
    <t>6/z</t>
  </si>
  <si>
    <t>390606438</t>
  </si>
  <si>
    <t>186</t>
  </si>
  <si>
    <t>8/z</t>
  </si>
  <si>
    <t>Venkovní slunolam 3020x1775mm dle specifikace</t>
  </si>
  <si>
    <t>-2067340840</t>
  </si>
  <si>
    <t>187</t>
  </si>
  <si>
    <t>9/z</t>
  </si>
  <si>
    <t>-1044138738</t>
  </si>
  <si>
    <t>188</t>
  </si>
  <si>
    <t>767620322</t>
  </si>
  <si>
    <t>Montáž oken kovových s izolačními trojskly pevných do zdiva plochy přes 0,6 do 1,5 m2</t>
  </si>
  <si>
    <t>1281953111</t>
  </si>
  <si>
    <t>"10e" 0,52*1,785*3</t>
  </si>
  <si>
    <t>189</t>
  </si>
  <si>
    <t>55341005</t>
  </si>
  <si>
    <t>okno Al s fixním zasklením trojsklo přes plochu 1m2 v 1,5-2,5m</t>
  </si>
  <si>
    <t>1486847177</t>
  </si>
  <si>
    <t>190</t>
  </si>
  <si>
    <t>767620324</t>
  </si>
  <si>
    <t>Montáž oken kovových s izolačními trojskly pevných do zdiva plochy přes 2,5 do 6 m2</t>
  </si>
  <si>
    <t>158189769</t>
  </si>
  <si>
    <t>"22" 1,153*3,95*1</t>
  </si>
  <si>
    <t>191</t>
  </si>
  <si>
    <t>55341007</t>
  </si>
  <si>
    <t>okno Al s fixním zasklením trojsklo přes plochu 1m2 přes v 2,5m</t>
  </si>
  <si>
    <t>573684462</t>
  </si>
  <si>
    <t>192</t>
  </si>
  <si>
    <t>767620352</t>
  </si>
  <si>
    <t>Montáž oken kovových s izolačními trojskly otevíravých do zdiva plochy přes 0,6 do 1,5 m2</t>
  </si>
  <si>
    <t>1244735400</t>
  </si>
  <si>
    <t>"06" 1,498*0,901*1</t>
  </si>
  <si>
    <t>"06a" 1,498*0,901*1</t>
  </si>
  <si>
    <t>193</t>
  </si>
  <si>
    <t>55341011</t>
  </si>
  <si>
    <t>okno Al otevíravé/sklopné trojsklo přes plochu 1m2 do v 1,5m</t>
  </si>
  <si>
    <t>-1459594997</t>
  </si>
  <si>
    <t>194</t>
  </si>
  <si>
    <t>767620353</t>
  </si>
  <si>
    <t>Montáž oken kovových s izolačními trojskly otevíravých do zdiva plochy přes 1,5 do 2,5 m2</t>
  </si>
  <si>
    <t>-280051070</t>
  </si>
  <si>
    <t>"01" 1,2*1,9*23</t>
  </si>
  <si>
    <t>"01a" 1,2*1,9*1</t>
  </si>
  <si>
    <t>"10a" 1,165*1,85*5</t>
  </si>
  <si>
    <t>"10b" 0,927*1,85*1</t>
  </si>
  <si>
    <t>195</t>
  </si>
  <si>
    <t>55341013</t>
  </si>
  <si>
    <t>okno Al otevíravé/sklopné trojsklo přes plochu 1m2 v 1,5-2,5m</t>
  </si>
  <si>
    <t>2060605403</t>
  </si>
  <si>
    <t>196</t>
  </si>
  <si>
    <t>767620354</t>
  </si>
  <si>
    <t>Montáž oken kovových s izolačními trojskly otevíravých do zdiva plochy přes 2,5 do 6 m2</t>
  </si>
  <si>
    <t>-1945615715</t>
  </si>
  <si>
    <t>"05g" 4,2*0,9*1</t>
  </si>
  <si>
    <t>"05h" 6*0,9*2</t>
  </si>
  <si>
    <t>"05i" 4,2*0,9*1</t>
  </si>
  <si>
    <t>"05j" 4,2*0,9*1</t>
  </si>
  <si>
    <t>"05k" 4,2*0,9*1</t>
  </si>
  <si>
    <t>"05m" 5,988*0,9*1</t>
  </si>
  <si>
    <t>"09" 1,453*2,751*24</t>
  </si>
  <si>
    <t>"10" 1,465*1,85*55</t>
  </si>
  <si>
    <t>"10*" 1,465*1,85*52</t>
  </si>
  <si>
    <t>"10c" 1,465*1,85*2</t>
  </si>
  <si>
    <t>"10d" 1,465*1,85*2</t>
  </si>
  <si>
    <t>"21" 1,453*3,95*13</t>
  </si>
  <si>
    <t>197</t>
  </si>
  <si>
    <t>2143201257</t>
  </si>
  <si>
    <t>198</t>
  </si>
  <si>
    <t>1395126154</t>
  </si>
  <si>
    <t>199</t>
  </si>
  <si>
    <t>55341015</t>
  </si>
  <si>
    <t>okno Al otevíravé/sklopné trojsklo přes plochu 1m2 přes v 2,5m</t>
  </si>
  <si>
    <t>-1323361635</t>
  </si>
  <si>
    <t>200</t>
  </si>
  <si>
    <t>767620355</t>
  </si>
  <si>
    <t>Montáž oken kovových s izolačními trojskly otevíravých do zdiva plochy přes 6 m2</t>
  </si>
  <si>
    <t>-564894014</t>
  </si>
  <si>
    <t>"07" 1,2*11,817</t>
  </si>
  <si>
    <t>"08" 1,513*15,241</t>
  </si>
  <si>
    <t>201</t>
  </si>
  <si>
    <t>-104292790</t>
  </si>
  <si>
    <t>202</t>
  </si>
  <si>
    <t>767661811</t>
  </si>
  <si>
    <t>Demontáž mříží pevných nebo otevíravých</t>
  </si>
  <si>
    <t>-1134523740</t>
  </si>
  <si>
    <t>1,5*0,9*2</t>
  </si>
  <si>
    <t>203</t>
  </si>
  <si>
    <t>767995116</t>
  </si>
  <si>
    <t>Montáž atypických zámečnických konstrukcí hmotnosti přes 100 do 250 kg</t>
  </si>
  <si>
    <t>2048320184</t>
  </si>
  <si>
    <t>"stříška nad vstupem"</t>
  </si>
  <si>
    <t>"UPE 100" (8,6+2,85)*9,82*1,2</t>
  </si>
  <si>
    <t>"40x40x3" (3,5*2+0,35*4+0,27*2)*3,3*1,2</t>
  </si>
  <si>
    <t>"P6" 0,22*0,08*2*48*1,2</t>
  </si>
  <si>
    <t>204</t>
  </si>
  <si>
    <t>OCEL4</t>
  </si>
  <si>
    <t>Ocelová konstrukce stříšky nad vstupěm</t>
  </si>
  <si>
    <t>1978709664</t>
  </si>
  <si>
    <t>205</t>
  </si>
  <si>
    <t>ZX1</t>
  </si>
  <si>
    <t>Dodávka a montáž hliníkových profilů pro zakrytí stávajících ocelových profilů</t>
  </si>
  <si>
    <t>-1260526779</t>
  </si>
  <si>
    <t>3,95*21</t>
  </si>
  <si>
    <t>2,75*11</t>
  </si>
  <si>
    <t>1,85*24+1,85*17</t>
  </si>
  <si>
    <t>3NP</t>
  </si>
  <si>
    <t>206</t>
  </si>
  <si>
    <t>998767203</t>
  </si>
  <si>
    <t>Přesun hmot procentní pro zámečnické konstrukce v objektech v přes 12 do 24 m</t>
  </si>
  <si>
    <t>-1553605563</t>
  </si>
  <si>
    <t>771</t>
  </si>
  <si>
    <t>Podlahy z dlaždic</t>
  </si>
  <si>
    <t>207</t>
  </si>
  <si>
    <t>771271832</t>
  </si>
  <si>
    <t>Demontáž obkladů podstupnic z dlaždic keramických kladených do malty v do 250 mm</t>
  </si>
  <si>
    <t>948582444</t>
  </si>
  <si>
    <t>"schod ZUŠ" 1,985+0,9</t>
  </si>
  <si>
    <t>208</t>
  </si>
  <si>
    <t>771473810</t>
  </si>
  <si>
    <t>Demontáž soklíků z dlaždic keramických lepených rovných</t>
  </si>
  <si>
    <t>641220218</t>
  </si>
  <si>
    <t>"schod ZUŠ" 1,985+0,9+0,3*2-1,5</t>
  </si>
  <si>
    <t>209</t>
  </si>
  <si>
    <t>771573810</t>
  </si>
  <si>
    <t>Demontáž podlah z dlaždic keramických lepených</t>
  </si>
  <si>
    <t>1606365316</t>
  </si>
  <si>
    <t>781</t>
  </si>
  <si>
    <t>Dokončovací práce - obklady</t>
  </si>
  <si>
    <t>210</t>
  </si>
  <si>
    <t>781111011</t>
  </si>
  <si>
    <t>Ometení (oprášení) stěny při přípravě podkladu</t>
  </si>
  <si>
    <t>1288122443</t>
  </si>
  <si>
    <t>"obklady parapetů"</t>
  </si>
  <si>
    <t>"1PP"</t>
  </si>
  <si>
    <t>(1,45*2+4,45+2,6+2,9+4,1*3+5,95+7,15+1,5)*0,35</t>
  </si>
  <si>
    <t xml:space="preserve">"1NP" </t>
  </si>
  <si>
    <t>(6+6+8,7)*0,5</t>
  </si>
  <si>
    <t>"2NP"</t>
  </si>
  <si>
    <t>3,1*3+1,6*4+1,5+1,75</t>
  </si>
  <si>
    <t>"3NP"</t>
  </si>
  <si>
    <t>211</t>
  </si>
  <si>
    <t>781121011</t>
  </si>
  <si>
    <t>Nátěr penetrační na stěnu</t>
  </si>
  <si>
    <t>497685666</t>
  </si>
  <si>
    <t>212</t>
  </si>
  <si>
    <t>781461814</t>
  </si>
  <si>
    <t>Demontáž obkladů dlaždic z taveného čediče tl přes 30 do 40 mm kladených do malty</t>
  </si>
  <si>
    <t>-1619956975</t>
  </si>
  <si>
    <t>139+(15,2+34,1)*0,15</t>
  </si>
  <si>
    <t>213</t>
  </si>
  <si>
    <t>781471810</t>
  </si>
  <si>
    <t>Demontáž obkladů z obkladaček keramických kladených do malty</t>
  </si>
  <si>
    <t>-1664776029</t>
  </si>
  <si>
    <t>"parapety" 2,5</t>
  </si>
  <si>
    <t>214</t>
  </si>
  <si>
    <t>781495211</t>
  </si>
  <si>
    <t>Čištění vnitřních ploch stěn po provedení obkladu chemickými prostředky</t>
  </si>
  <si>
    <t>-1125676949</t>
  </si>
  <si>
    <t>215</t>
  </si>
  <si>
    <t>781674113x</t>
  </si>
  <si>
    <t>Montáž obkladů parapetů šířky do 200 mm z dlaždic keramických lepených flexibilním lepidlem včetně spárování silikonem</t>
  </si>
  <si>
    <t>-593022320</t>
  </si>
  <si>
    <t>obkladP1+obkladP2</t>
  </si>
  <si>
    <t>216</t>
  </si>
  <si>
    <t>P2</t>
  </si>
  <si>
    <t xml:space="preserve">Keramická dlažba  P2 dle specifikace </t>
  </si>
  <si>
    <t>-2030610571</t>
  </si>
  <si>
    <t>217</t>
  </si>
  <si>
    <t>P1</t>
  </si>
  <si>
    <t xml:space="preserve">Keramická dlažba  P1 dle specifikace </t>
  </si>
  <si>
    <t>33186901</t>
  </si>
  <si>
    <t>218</t>
  </si>
  <si>
    <t>998781203</t>
  </si>
  <si>
    <t>Přesun hmot procentní pro obklady keramické v objektech v přes 12 do 24 m</t>
  </si>
  <si>
    <t>374438059</t>
  </si>
  <si>
    <t>782</t>
  </si>
  <si>
    <t>Dokončovací práce - obklady z kamene</t>
  </si>
  <si>
    <t>219</t>
  </si>
  <si>
    <t>782131111X</t>
  </si>
  <si>
    <t xml:space="preserve">Demontáž obkladu stěn z pravoúhlých desek z tvrdého kamene </t>
  </si>
  <si>
    <t>-416866055</t>
  </si>
  <si>
    <t xml:space="preserve">"fasádní kamenný obklad" </t>
  </si>
  <si>
    <t>589,9+28,3/2</t>
  </si>
  <si>
    <t>220</t>
  </si>
  <si>
    <t>782632111x</t>
  </si>
  <si>
    <t xml:space="preserve">Demontáž obkladu parapetů z pravoúhlých desek z tvrdého kamene </t>
  </si>
  <si>
    <t>674238097</t>
  </si>
  <si>
    <t>3,1+2,5*2</t>
  </si>
  <si>
    <t>784</t>
  </si>
  <si>
    <t>Dokončovací práce - malby a tapety</t>
  </si>
  <si>
    <t>221</t>
  </si>
  <si>
    <t>784111001</t>
  </si>
  <si>
    <t>Oprášení (ometení ) podkladu v místnostech v do 3,80 m</t>
  </si>
  <si>
    <t>-1455762177</t>
  </si>
  <si>
    <t>SDK1*2</t>
  </si>
  <si>
    <t>SDK2*2</t>
  </si>
  <si>
    <t>SDK4*0,9</t>
  </si>
  <si>
    <t>222</t>
  </si>
  <si>
    <t>784121001</t>
  </si>
  <si>
    <t>Oškrabání malby v místnostech v do 3,80 m</t>
  </si>
  <si>
    <t>782712014</t>
  </si>
  <si>
    <t>223</t>
  </si>
  <si>
    <t>784181101</t>
  </si>
  <si>
    <t>Základní akrylátová jednonásobná bezbarvá penetrace podkladu v místnostech v do 3,80 m</t>
  </si>
  <si>
    <t>1325568441</t>
  </si>
  <si>
    <t>224</t>
  </si>
  <si>
    <t>784221101</t>
  </si>
  <si>
    <t>Dvojnásobné bílé malby ze směsí za sucha dobře otěruvzdorných v místnostech do 3,80 m</t>
  </si>
  <si>
    <t>-2124820678</t>
  </si>
  <si>
    <t>Soupis:</t>
  </si>
  <si>
    <t>ZTI - Zdravotně technické instalace</t>
  </si>
  <si>
    <t>Ing. Jana Křížková</t>
  </si>
  <si>
    <t xml:space="preserve">    721 - Zdravotechnika - vnitřní kanalizace</t>
  </si>
  <si>
    <t>132112131</t>
  </si>
  <si>
    <t>Hloubení nezapažených rýh šířky do 800 mm ručně s urovnáním dna do předepsaného profilu a spádu v hornině třídy těžitelnosti I skupiny 1 a 2 soudržných</t>
  </si>
  <si>
    <t>618175897</t>
  </si>
  <si>
    <t>"rýhy pro žlaby"(3*0.6*0.2)+(1,8*0.6*0.2)+(3,2*0.6*0.2)</t>
  </si>
  <si>
    <t>"ryhy pro potrubí"(2*0.5*0.5)+(3*0.5*1)+(1.5*0.5*0.5)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</si>
  <si>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</si>
  <si>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</si>
  <si>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-820347913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</si>
  <si>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</si>
  <si>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-2006298605</t>
  </si>
  <si>
    <t>1,3+0,325+0,96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</si>
  <si>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</si>
  <si>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</si>
  <si>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-445199144</t>
  </si>
  <si>
    <t>2,585*10</t>
  </si>
  <si>
    <t>167151101</t>
  </si>
  <si>
    <t>Nakládání, skládání a překládání neulehlého výkopku nebo sypaniny strojně nakládání, množství do 100 m3, z horniny třídy těžitelnosti I, skupiny 1 až 3</t>
  </si>
  <si>
    <t>2119031589</t>
  </si>
  <si>
    <t>Poplatek za uložení stavebního odpadu na recyklační skládce (skládkovné) zeminy a kamení zatříděného do Katalogu odpadů pod kódem 17 05 04</t>
  </si>
  <si>
    <t>-723587143</t>
  </si>
  <si>
    <t>2,585*1,665</t>
  </si>
  <si>
    <t>Uložení sypaniny na skládky nebo meziskládky bez hutnění s upravením uložené sypaniny do předepsaného tvaru</t>
  </si>
  <si>
    <t>-1657595431</t>
  </si>
  <si>
    <t>174111101</t>
  </si>
  <si>
    <t>Zásyp sypaninou z jakékoliv horniny ručně s uložením výkopku ve vrstvách se zhutněním jam, šachet, rýh nebo kolem objektů v těchto vykopávkách</t>
  </si>
  <si>
    <t>1303634902</t>
  </si>
  <si>
    <t>2,375-0,325-1,3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</si>
  <si>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</si>
  <si>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</si>
  <si>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-739664489</t>
  </si>
  <si>
    <t>(2+3+1,5)*0,5*0,4</t>
  </si>
  <si>
    <t>58331351</t>
  </si>
  <si>
    <t>kamenivo těžené drobné frakce 0/4</t>
  </si>
  <si>
    <t>608807163</t>
  </si>
  <si>
    <t>1,3*1,855</t>
  </si>
  <si>
    <t>451572111</t>
  </si>
  <si>
    <t>Lože pod potrubí, stoky a drobné objekty v otevřeném výkopu z kameniva drobného těženého 0 až 4 mm</t>
  </si>
  <si>
    <t>-441378080</t>
  </si>
  <si>
    <t>(2+3+1,5)*0,5*0,1</t>
  </si>
  <si>
    <t>452312131</t>
  </si>
  <si>
    <t>Podkladní a zajišťovací konstrukce z betonu prostého v otevřeném výkopu bez zvýšených nároků na prostředí sedlové lože pod potrubí z betonu tř. C 12/15</t>
  </si>
  <si>
    <t>-747266796</t>
  </si>
  <si>
    <t>"betonové lože pod žlaby"(3*0,6*0,2)+(1,8*0,6*0,2)+(3,2*0,6*0,2)</t>
  </si>
  <si>
    <t>452351101</t>
  </si>
  <si>
    <t>Bednění podkladních a zajišťovacích konstrukcí v otevřeném výkopu desek nebo sedlových loží pod potrubí, stoky a drobné objekty</t>
  </si>
  <si>
    <t>167446336</t>
  </si>
  <si>
    <t>(3*0,2*2)+(1,8*0,2*2)+(3,2*0,2*2)</t>
  </si>
  <si>
    <t>Osazení odvodňovacího žlabu s krycím roštem polymerbetonového šířky do 200 mm</t>
  </si>
  <si>
    <t>788520098</t>
  </si>
  <si>
    <t>ACO.13121</t>
  </si>
  <si>
    <t>V200S - plochý H120, žlab 1,0m</t>
  </si>
  <si>
    <t>-1277485367</t>
  </si>
  <si>
    <t>2+1+2</t>
  </si>
  <si>
    <t>ACO.13122</t>
  </si>
  <si>
    <t>V200S - H120, žlab 1,0m, těsný odtok DN110</t>
  </si>
  <si>
    <t>-1456371819</t>
  </si>
  <si>
    <t>1+1+1</t>
  </si>
  <si>
    <t>ACO.13180</t>
  </si>
  <si>
    <t>V200S - kombi stěna H120, na začátek/konec</t>
  </si>
  <si>
    <t>-548796409</t>
  </si>
  <si>
    <t>2+2+2</t>
  </si>
  <si>
    <t>ACO.132493</t>
  </si>
  <si>
    <t>pach. uzávěr pro sviský odtok DN110 (Multiline)</t>
  </si>
  <si>
    <t>2131556827</t>
  </si>
  <si>
    <t>ACO.133629</t>
  </si>
  <si>
    <t>NW200 - B125, rošt, podél. U-profil 1,0m,ZN</t>
  </si>
  <si>
    <t>92746305</t>
  </si>
  <si>
    <t>3+2+3</t>
  </si>
  <si>
    <t>894812150R</t>
  </si>
  <si>
    <t>Příplatek k liniovým polymerbetonovým žlabům za uříznutí žlabu a krycího roštu</t>
  </si>
  <si>
    <t>-1249378184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</si>
  <si>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</si>
  <si>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248601921</t>
  </si>
  <si>
    <t>1,7+1,7</t>
  </si>
  <si>
    <t>971052331</t>
  </si>
  <si>
    <t>Vybourání a prorážení otvorů v železobetonových příčkách a zdech základových nebo nadzákladových, plochy do 0,09 m2, tl. do 150 mm</t>
  </si>
  <si>
    <t>123449881</t>
  </si>
  <si>
    <t>997013111</t>
  </si>
  <si>
    <t>Vnitrostaveništní doprava suti a vybouraných hmot vodorovně do 50 m s naložením základní pro budovy a haly výšky do 6 m</t>
  </si>
  <si>
    <t>1692462065</t>
  </si>
  <si>
    <t>Odvoz suti a vybouraných hmot na skládku nebo meziskládku se složením, na vzdálenost do 1 km</t>
  </si>
  <si>
    <t>-1224428238</t>
  </si>
  <si>
    <t>Odvoz suti a vybouraných hmot na skládku nebo meziskládku se složením, na vzdálenost Příplatek k ceně za každý další i započatý 1 km přes 1 km</t>
  </si>
  <si>
    <t>CS ÚRS 2024 01</t>
  </si>
  <si>
    <t>-732402701</t>
  </si>
  <si>
    <t>3,099*19</t>
  </si>
  <si>
    <t>997013631</t>
  </si>
  <si>
    <t>Poplatek za uložení stavebního odpadu na skládce (skládkovné) směsného stavebního a demoličního zatříděného do Katalogu odpadů pod kódem 17 09 04</t>
  </si>
  <si>
    <t>1757546697</t>
  </si>
  <si>
    <t>3,099*1,665</t>
  </si>
  <si>
    <t>998276101</t>
  </si>
  <si>
    <t>Přesun hmot pro trubní vedení hloubené z trub z plastických hmot nebo sklolaminátových pro vodovody nebo kanalizace v otevřeném výkopu dopravní vzdálenost do 15 m</t>
  </si>
  <si>
    <t>-1012728669</t>
  </si>
  <si>
    <t>721</t>
  </si>
  <si>
    <t>Zdravotechnika - vnitřní kanalizace</t>
  </si>
  <si>
    <t>721170974</t>
  </si>
  <si>
    <t>Opravy odpadního potrubí plastového krácení trub DN 110</t>
  </si>
  <si>
    <t>108703267</t>
  </si>
  <si>
    <t>721171809</t>
  </si>
  <si>
    <t>Demontáž potrubí z novodurových trub odpadních nebo připojovacích přes 114 do D 160</t>
  </si>
  <si>
    <t>1072638624</t>
  </si>
  <si>
    <t>721171915</t>
  </si>
  <si>
    <t>Opravy odpadního potrubí plastového propojení dosavadního potrubí DN 110</t>
  </si>
  <si>
    <t>-2001767226</t>
  </si>
  <si>
    <t>721173315</t>
  </si>
  <si>
    <t>Potrubí z trub PVC SN4 dešťové DN 110</t>
  </si>
  <si>
    <t>207762222</t>
  </si>
  <si>
    <t>1+2+6</t>
  </si>
  <si>
    <t>721290111</t>
  </si>
  <si>
    <t>Zkouška těsnosti kanalizace v objektech vodou do DN 125</t>
  </si>
  <si>
    <t>-637529257</t>
  </si>
  <si>
    <t>998721101</t>
  </si>
  <si>
    <t>Přesun hmot pro vnitřní kanalizaci stanovený z hmotnosti přesunovaného materiálu vodorovná dopravní vzdálenost do 50 m základní v objektech výšky do 6 m</t>
  </si>
  <si>
    <t>-825012870</t>
  </si>
  <si>
    <t>EL - Elektroinstalace</t>
  </si>
  <si>
    <t xml:space="preserve">D1 - KD Rychnov n. Kn. -  etapa 1 – výměna svodů bleskosvodu </t>
  </si>
  <si>
    <t>D2 - Ostatní</t>
  </si>
  <si>
    <t>D1</t>
  </si>
  <si>
    <t xml:space="preserve">KD Rychnov n. Kn. -  etapa 1 – výměna svodů bleskosvodu </t>
  </si>
  <si>
    <t>Pol1</t>
  </si>
  <si>
    <t xml:space="preserve">Demontáž stávajícího svodového  vedení</t>
  </si>
  <si>
    <t>Pol2</t>
  </si>
  <si>
    <t xml:space="preserve">ALMgSi drát  8mm jímací pro svody</t>
  </si>
  <si>
    <t>Pol3</t>
  </si>
  <si>
    <t>Podpěra vední PV17-200</t>
  </si>
  <si>
    <t>Pol4</t>
  </si>
  <si>
    <t>Svorka spojovací SS-N</t>
  </si>
  <si>
    <t>Pol5</t>
  </si>
  <si>
    <t xml:space="preserve">Svorka křížová  SK-N</t>
  </si>
  <si>
    <t>Pol6</t>
  </si>
  <si>
    <t>Svorka univerzální SU- N</t>
  </si>
  <si>
    <t>Pol7</t>
  </si>
  <si>
    <t>Svorka zkušebnní SZ-N</t>
  </si>
  <si>
    <t>Pol8</t>
  </si>
  <si>
    <t>Ochranný úhelník OÚ 1,7 nerez</t>
  </si>
  <si>
    <t>Pol9</t>
  </si>
  <si>
    <t>Držák ochr úhelníku DUZ sš 250 - úprava na délku 350mm</t>
  </si>
  <si>
    <t>Pol10</t>
  </si>
  <si>
    <t>Zvedací plošina</t>
  </si>
  <si>
    <t>hod</t>
  </si>
  <si>
    <t>D2</t>
  </si>
  <si>
    <t>Ostatní</t>
  </si>
  <si>
    <t>Pol11</t>
  </si>
  <si>
    <t>PPV</t>
  </si>
  <si>
    <t>kpl</t>
  </si>
  <si>
    <t>Pol12</t>
  </si>
  <si>
    <t>Podružný materiál</t>
  </si>
  <si>
    <t>Pol13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</si>
  <si>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</si>
  <si>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</si>
  <si>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</si>
  <si>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</si>
  <si>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</si>
  <si>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</si>
  <si>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</si>
  <si>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VRN1</t>
  </si>
  <si>
    <t>Průzkumné, geodetické a projektové práce</t>
  </si>
  <si>
    <t>012002000</t>
  </si>
  <si>
    <t>Geodetické práce včetně vytyčení sítí, včetně vytyčovacího výkresu</t>
  </si>
  <si>
    <t>Kč</t>
  </si>
  <si>
    <t>1024</t>
  </si>
  <si>
    <t>381350431</t>
  </si>
  <si>
    <t>012002000-1</t>
  </si>
  <si>
    <t>Geometrické plány zaměření stavby potřebné pro kolaudaci stavby i vodoprávních děl, doložit ke kolaudaci stavby</t>
  </si>
  <si>
    <t>-1151375412</t>
  </si>
  <si>
    <t>013254000</t>
  </si>
  <si>
    <t>Dokumentace skutečného provedení stavby</t>
  </si>
  <si>
    <t>soubor</t>
  </si>
  <si>
    <t>-311274683</t>
  </si>
  <si>
    <t>013264000-1</t>
  </si>
  <si>
    <t>Výrobní a dílenská dokumentace</t>
  </si>
  <si>
    <t>-824852971</t>
  </si>
  <si>
    <t>VRN3</t>
  </si>
  <si>
    <t>Zařízení staveniště</t>
  </si>
  <si>
    <t>030001000</t>
  </si>
  <si>
    <t xml:space="preserve">Zařízení staveniště </t>
  </si>
  <si>
    <t>-8155843</t>
  </si>
  <si>
    <t>030001000-1</t>
  </si>
  <si>
    <t>Oplocení staveniště</t>
  </si>
  <si>
    <t>474647634</t>
  </si>
  <si>
    <t>030001002</t>
  </si>
  <si>
    <t>Informační tabule</t>
  </si>
  <si>
    <t>-1789615790</t>
  </si>
  <si>
    <t>032503000-1</t>
  </si>
  <si>
    <t>Skládky na staveništi, skladování materiálu</t>
  </si>
  <si>
    <t>1119947774</t>
  </si>
  <si>
    <t>032903000</t>
  </si>
  <si>
    <t>Náklady na provoz a údržbu vybavení staveniště, spotřeba médií, energie pro potřeby stavby dle skutečných potřeb</t>
  </si>
  <si>
    <t>-665084560</t>
  </si>
  <si>
    <t>034002000</t>
  </si>
  <si>
    <t>Zabezpečení staveniště</t>
  </si>
  <si>
    <t>1488443119</t>
  </si>
  <si>
    <t>039002000</t>
  </si>
  <si>
    <t>Zrušení zařízení staveniště</t>
  </si>
  <si>
    <t>-2053244454</t>
  </si>
  <si>
    <t>039002000-2</t>
  </si>
  <si>
    <t>Kompletní dopravní značení dle odsouhlaseného projektu DIO a dopravně inženýrského rozhodnutí, včetně případných záborů dle porjektu DIO po celou dobu provádění stavby</t>
  </si>
  <si>
    <t>1608361362</t>
  </si>
  <si>
    <t>039002000-3</t>
  </si>
  <si>
    <t>Ostatní náklady - provizorní zábradlí, provizorní osvětlení, lešení, plošiny</t>
  </si>
  <si>
    <t>-875122580</t>
  </si>
  <si>
    <t>039002000-4</t>
  </si>
  <si>
    <t>Ostatní náklady - ochrany již provedených konstrukcí</t>
  </si>
  <si>
    <t>1797587689</t>
  </si>
  <si>
    <t>039002000-5</t>
  </si>
  <si>
    <t>Zdvihací prostředky, montáž, demontáž, nájem, energie včetně zajištění napojení dostatečné kapacity</t>
  </si>
  <si>
    <t>294354432</t>
  </si>
  <si>
    <t>039002000-6</t>
  </si>
  <si>
    <t>Vzorkování</t>
  </si>
  <si>
    <t>14624729</t>
  </si>
  <si>
    <t>VRN4</t>
  </si>
  <si>
    <t>Inženýrská činnost</t>
  </si>
  <si>
    <t>043002000-1</t>
  </si>
  <si>
    <t>Ostatní zkoušky a měření</t>
  </si>
  <si>
    <t>-1301938775</t>
  </si>
  <si>
    <t>045002000</t>
  </si>
  <si>
    <t>Kompletační a koordinační činnost</t>
  </si>
  <si>
    <t>-1317983051</t>
  </si>
  <si>
    <t>VRN5</t>
  </si>
  <si>
    <t>Finanční náklady</t>
  </si>
  <si>
    <t>051002001</t>
  </si>
  <si>
    <t>Náklady spojené s pojištěním odpovědnosti za škodu, jak je uvedeno v návrhu smlouvy o dílo</t>
  </si>
  <si>
    <t>1778776468</t>
  </si>
  <si>
    <t>051002002</t>
  </si>
  <si>
    <t>Náklady spojené se zřízením bankovní záruky po dobu realizace stavby, jak je uvedeno v návrhu smlouvy o dílo</t>
  </si>
  <si>
    <t>41500553</t>
  </si>
  <si>
    <t>051002003</t>
  </si>
  <si>
    <t>Náklady spojené se zřízením bankovní záruky po dobu záruční doby, jak je uvedeno v návrhu smlouvy o dílo</t>
  </si>
  <si>
    <t>-1612808770</t>
  </si>
  <si>
    <t>VRN9</t>
  </si>
  <si>
    <t>Ostatní náklady</t>
  </si>
  <si>
    <t>091003000x</t>
  </si>
  <si>
    <t>Proplach a dezinfekce inženýrských sítí</t>
  </si>
  <si>
    <t>-1270634414</t>
  </si>
  <si>
    <t>091003001x</t>
  </si>
  <si>
    <t>Následná péče o zeleň</t>
  </si>
  <si>
    <t>-1850430106</t>
  </si>
  <si>
    <t>091003002x</t>
  </si>
  <si>
    <t>Ochrana inženýrských sítí</t>
  </si>
  <si>
    <t>2041966213</t>
  </si>
  <si>
    <t>091003003x</t>
  </si>
  <si>
    <t>Protiprachová opatření - práce s azbestem</t>
  </si>
  <si>
    <t>-562548213</t>
  </si>
  <si>
    <t>SEZNAM FIGUR</t>
  </si>
  <si>
    <t>Výměra</t>
  </si>
  <si>
    <t>Použití figury:</t>
  </si>
  <si>
    <t>steny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</si>
</sst>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SK24036-I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a zateplení obvodového pláště společenského centra Rychnov nad Kněžnou - I.etapa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4. 9. 2024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Město Rychnov nad Kněžnou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ATELIER H1 &amp; ATELIER HÁJEK s.r.o.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Škrabal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ROUND(AG95+AG99,2)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ROUND(AS95+AS99,2)</f>
        <v>0</v>
      </c>
      <c r="AT94" s="115">
        <f>ROUND(SUM(AV94:AW94),2)</f>
        <v>0</v>
      </c>
      <c r="AU94" s="116">
        <f>ROUND(AU95+AU99,5)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ROUND(AZ95+AZ99,2)</f>
        <v>0</v>
      </c>
      <c r="BA94" s="115">
        <f>ROUND(BA95+BA99,2)</f>
        <v>0</v>
      </c>
      <c r="BB94" s="115">
        <f>ROUND(BB95+BB99,2)</f>
        <v>0</v>
      </c>
      <c r="BC94" s="115">
        <f>ROUND(BC95+BC99,2)</f>
        <v>0</v>
      </c>
      <c r="BD94" s="117">
        <f>ROUND(BD95+BD99,2)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ROUND(SUM(AG96:AG98),2)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ROUND(SUM(AS96:AS98),2)</f>
        <v>0</v>
      </c>
      <c r="AT95" s="129">
        <f>ROUND(SUM(AV95:AW95),2)</f>
        <v>0</v>
      </c>
      <c r="AU95" s="130">
        <f>ROUND(SUM(AU96:AU98),5)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ROUND(SUM(AZ96:AZ98),2)</f>
        <v>0</v>
      </c>
      <c r="BA95" s="129">
        <f>ROUND(SUM(BA96:BA98),2)</f>
        <v>0</v>
      </c>
      <c r="BB95" s="129">
        <f>ROUND(SUM(BB96:BB98),2)</f>
        <v>0</v>
      </c>
      <c r="BC95" s="129">
        <f>ROUND(SUM(BC96:BC98),2)</f>
        <v>0</v>
      </c>
      <c r="BD95" s="131">
        <f>ROUND(SUM(BD96:BD98),2)</f>
        <v>0</v>
      </c>
      <c r="BE95" s="7"/>
      <c r="BS95" s="132" t="s">
        <v>75</v>
      </c>
      <c r="BT95" s="132" t="s">
        <v>83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80</v>
      </c>
      <c r="F96" s="135"/>
      <c r="G96" s="135"/>
      <c r="H96" s="135"/>
      <c r="I96" s="135"/>
      <c r="J96" s="134"/>
      <c r="K96" s="135" t="s">
        <v>81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'ST - Stavební úpravy'!J30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'ST - Stavební úpravy'!P140</f>
        <v>0</v>
      </c>
      <c r="AV96" s="139">
        <f>'ST - Stavební úpravy'!J33</f>
        <v>0</v>
      </c>
      <c r="AW96" s="139">
        <f>'ST - Stavební úpravy'!J34</f>
        <v>0</v>
      </c>
      <c r="AX96" s="139">
        <f>'ST - Stavební úpravy'!J35</f>
        <v>0</v>
      </c>
      <c r="AY96" s="139">
        <f>'ST - Stavební úpravy'!J36</f>
        <v>0</v>
      </c>
      <c r="AZ96" s="139">
        <f>'ST - Stavební úpravy'!F33</f>
        <v>0</v>
      </c>
      <c r="BA96" s="139">
        <f>'ST - Stavební úpravy'!F34</f>
        <v>0</v>
      </c>
      <c r="BB96" s="139">
        <f>'ST - Stavební úpravy'!F35</f>
        <v>0</v>
      </c>
      <c r="BC96" s="139">
        <f>'ST - Stavební úpravy'!F36</f>
        <v>0</v>
      </c>
      <c r="BD96" s="141">
        <f>'ST - Stavební úpravy'!F37</f>
        <v>0</v>
      </c>
      <c r="BE96" s="4"/>
      <c r="BT96" s="142" t="s">
        <v>85</v>
      </c>
      <c r="BU96" s="142" t="s">
        <v>88</v>
      </c>
      <c r="BV96" s="142" t="s">
        <v>78</v>
      </c>
      <c r="BW96" s="142" t="s">
        <v>84</v>
      </c>
      <c r="BX96" s="142" t="s">
        <v>5</v>
      </c>
      <c r="CL96" s="142" t="s">
        <v>1</v>
      </c>
      <c r="CM96" s="142" t="s">
        <v>85</v>
      </c>
    </row>
    <row r="97" s="4" customFormat="1" ht="16.5" customHeight="1">
      <c r="A97" s="133" t="s">
        <v>86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'ZTI - Zdravotně technické...'!J32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87</v>
      </c>
      <c r="AR97" s="73"/>
      <c r="AS97" s="138">
        <v>0</v>
      </c>
      <c r="AT97" s="139">
        <f>ROUND(SUM(AV97:AW97),2)</f>
        <v>0</v>
      </c>
      <c r="AU97" s="140">
        <f>'ZTI - Zdravotně technické...'!P128</f>
        <v>0</v>
      </c>
      <c r="AV97" s="139">
        <f>'ZTI - Zdravotně technické...'!J35</f>
        <v>0</v>
      </c>
      <c r="AW97" s="139">
        <f>'ZTI - Zdravotně technické...'!J36</f>
        <v>0</v>
      </c>
      <c r="AX97" s="139">
        <f>'ZTI - Zdravotně technické...'!J37</f>
        <v>0</v>
      </c>
      <c r="AY97" s="139">
        <f>'ZTI - Zdravotně technické...'!J38</f>
        <v>0</v>
      </c>
      <c r="AZ97" s="139">
        <f>'ZTI - Zdravotně technické...'!F35</f>
        <v>0</v>
      </c>
      <c r="BA97" s="139">
        <f>'ZTI - Zdravotně technické...'!F36</f>
        <v>0</v>
      </c>
      <c r="BB97" s="139">
        <f>'ZTI - Zdravotně technické...'!F37</f>
        <v>0</v>
      </c>
      <c r="BC97" s="139">
        <f>'ZTI - Zdravotně technické...'!F38</f>
        <v>0</v>
      </c>
      <c r="BD97" s="141">
        <f>'ZTI - Zdravotně technické...'!F39</f>
        <v>0</v>
      </c>
      <c r="BE97" s="4"/>
      <c r="BT97" s="142" t="s">
        <v>85</v>
      </c>
      <c r="BV97" s="142" t="s">
        <v>78</v>
      </c>
      <c r="BW97" s="142" t="s">
        <v>91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92</v>
      </c>
      <c r="F98" s="135"/>
      <c r="G98" s="135"/>
      <c r="H98" s="135"/>
      <c r="I98" s="135"/>
      <c r="J98" s="134"/>
      <c r="K98" s="135" t="s">
        <v>93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'EL - Elektroinstalace'!J32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87</v>
      </c>
      <c r="AR98" s="73"/>
      <c r="AS98" s="138">
        <v>0</v>
      </c>
      <c r="AT98" s="139">
        <f>ROUND(SUM(AV98:AW98),2)</f>
        <v>0</v>
      </c>
      <c r="AU98" s="140">
        <f>'EL - Elektroinstalace'!P122</f>
        <v>0</v>
      </c>
      <c r="AV98" s="139">
        <f>'EL - Elektroinstalace'!J35</f>
        <v>0</v>
      </c>
      <c r="AW98" s="139">
        <f>'EL - Elektroinstalace'!J36</f>
        <v>0</v>
      </c>
      <c r="AX98" s="139">
        <f>'EL - Elektroinstalace'!J37</f>
        <v>0</v>
      </c>
      <c r="AY98" s="139">
        <f>'EL - Elektroinstalace'!J38</f>
        <v>0</v>
      </c>
      <c r="AZ98" s="139">
        <f>'EL - Elektroinstalace'!F35</f>
        <v>0</v>
      </c>
      <c r="BA98" s="139">
        <f>'EL - Elektroinstalace'!F36</f>
        <v>0</v>
      </c>
      <c r="BB98" s="139">
        <f>'EL - Elektroinstalace'!F37</f>
        <v>0</v>
      </c>
      <c r="BC98" s="139">
        <f>'EL - Elektroinstalace'!F38</f>
        <v>0</v>
      </c>
      <c r="BD98" s="141">
        <f>'EL - Elektroinstalace'!F39</f>
        <v>0</v>
      </c>
      <c r="BE98" s="4"/>
      <c r="BT98" s="142" t="s">
        <v>85</v>
      </c>
      <c r="BV98" s="142" t="s">
        <v>78</v>
      </c>
      <c r="BW98" s="142" t="s">
        <v>94</v>
      </c>
      <c r="BX98" s="142" t="s">
        <v>84</v>
      </c>
      <c r="CL98" s="142" t="s">
        <v>1</v>
      </c>
    </row>
    <row r="99" s="7" customFormat="1" ht="16.5" customHeight="1">
      <c r="A99" s="133" t="s">
        <v>86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5">
        <f>'VRN - Vedlejší rozpočtové...'!J30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82</v>
      </c>
      <c r="AR99" s="127"/>
      <c r="AS99" s="143">
        <v>0</v>
      </c>
      <c r="AT99" s="144">
        <f>ROUND(SUM(AV99:AW99),2)</f>
        <v>0</v>
      </c>
      <c r="AU99" s="145">
        <f>'VRN - Vedlejší rozpočtové...'!P122</f>
        <v>0</v>
      </c>
      <c r="AV99" s="144">
        <f>'VRN - Vedlejší rozpočtové...'!J33</f>
        <v>0</v>
      </c>
      <c r="AW99" s="144">
        <f>'VRN - Vedlejší rozpočtové...'!J34</f>
        <v>0</v>
      </c>
      <c r="AX99" s="144">
        <f>'VRN - Vedlejší rozpočtové...'!J35</f>
        <v>0</v>
      </c>
      <c r="AY99" s="144">
        <f>'VRN - Vedlejší rozpočtové...'!J36</f>
        <v>0</v>
      </c>
      <c r="AZ99" s="144">
        <f>'VRN - Vedlejší rozpočtové...'!F33</f>
        <v>0</v>
      </c>
      <c r="BA99" s="144">
        <f>'VRN - Vedlejší rozpočtové...'!F34</f>
        <v>0</v>
      </c>
      <c r="BB99" s="144">
        <f>'VRN - Vedlejší rozpočtové...'!F35</f>
        <v>0</v>
      </c>
      <c r="BC99" s="144">
        <f>'VRN - Vedlejší rozpočtové...'!F36</f>
        <v>0</v>
      </c>
      <c r="BD99" s="146">
        <f>'VRN - Vedlejší rozpočtové...'!F37</f>
        <v>0</v>
      </c>
      <c r="BE99" s="7"/>
      <c r="BT99" s="132" t="s">
        <v>83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b6207ibaCsOSPu65Mdw/I2PBOqWcz2KkGwe+5zr0h6lIzXC9uP2WbRyyN1etHE1qFK41gn00i+nuyHq9xhcKuw==" hashValue="Gzl6YsrPL/oNXw4G4tHXU5hfQ1qsl7Oxeprnbm3vkEIM81kiyYOnW3XByike74qY3ntV+TcRnD/3IJr2n92rNg==" algorithmName="SHA-512" password="C67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T - Stavební úpravy'!C2" display="/"/>
    <hyperlink ref="A97" location="'ZTI - Zdravotně technické...'!C2" display="/"/>
    <hyperlink ref="A98" location="'EL - Elektroinstalace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47" t="s">
        <v>98</v>
      </c>
      <c r="BA2" s="147" t="s">
        <v>1</v>
      </c>
      <c r="BB2" s="147" t="s">
        <v>1</v>
      </c>
      <c r="BC2" s="147" t="s">
        <v>99</v>
      </c>
      <c r="BD2" s="147" t="s">
        <v>85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  <c r="AZ3" s="147" t="s">
        <v>100</v>
      </c>
      <c r="BA3" s="147" t="s">
        <v>1</v>
      </c>
      <c r="BB3" s="147" t="s">
        <v>1</v>
      </c>
      <c r="BC3" s="147" t="s">
        <v>101</v>
      </c>
      <c r="BD3" s="147" t="s">
        <v>85</v>
      </c>
    </row>
    <row r="4" s="1" customFormat="1" ht="24.96" customHeight="1">
      <c r="B4" s="21"/>
      <c r="D4" s="150" t="s">
        <v>102</v>
      </c>
      <c r="L4" s="21"/>
      <c r="M4" s="151" t="s">
        <v>10</v>
      </c>
      <c r="AT4" s="18" t="s">
        <v>4</v>
      </c>
      <c r="AZ4" s="147" t="s">
        <v>103</v>
      </c>
      <c r="BA4" s="147" t="s">
        <v>1</v>
      </c>
      <c r="BB4" s="147" t="s">
        <v>1</v>
      </c>
      <c r="BC4" s="147" t="s">
        <v>104</v>
      </c>
      <c r="BD4" s="147" t="s">
        <v>85</v>
      </c>
    </row>
    <row r="5" s="1" customFormat="1" ht="6.96" customHeight="1">
      <c r="B5" s="21"/>
      <c r="L5" s="21"/>
      <c r="AZ5" s="147" t="s">
        <v>105</v>
      </c>
      <c r="BA5" s="147" t="s">
        <v>1</v>
      </c>
      <c r="BB5" s="147" t="s">
        <v>1</v>
      </c>
      <c r="BC5" s="147" t="s">
        <v>106</v>
      </c>
      <c r="BD5" s="147" t="s">
        <v>85</v>
      </c>
    </row>
    <row r="6" s="1" customFormat="1" ht="12" customHeight="1">
      <c r="B6" s="21"/>
      <c r="D6" s="152" t="s">
        <v>16</v>
      </c>
      <c r="L6" s="21"/>
      <c r="AZ6" s="147" t="s">
        <v>107</v>
      </c>
      <c r="BA6" s="147" t="s">
        <v>1</v>
      </c>
      <c r="BB6" s="147" t="s">
        <v>1</v>
      </c>
      <c r="BC6" s="147" t="s">
        <v>108</v>
      </c>
      <c r="BD6" s="147" t="s">
        <v>85</v>
      </c>
    </row>
    <row r="7" s="1" customFormat="1" ht="26.25" customHeight="1">
      <c r="B7" s="21"/>
      <c r="E7" s="153" t="str">
        <f>'Rekapitulace stavby'!K6</f>
        <v>Výměna a zateplení obvodového pláště společenského centra Rychnov nad Kněžnou - I.etapa</v>
      </c>
      <c r="F7" s="152"/>
      <c r="G7" s="152"/>
      <c r="H7" s="152"/>
      <c r="L7" s="21"/>
      <c r="AZ7" s="147" t="s">
        <v>109</v>
      </c>
      <c r="BA7" s="147" t="s">
        <v>1</v>
      </c>
      <c r="BB7" s="147" t="s">
        <v>1</v>
      </c>
      <c r="BC7" s="147" t="s">
        <v>110</v>
      </c>
      <c r="BD7" s="147" t="s">
        <v>85</v>
      </c>
    </row>
    <row r="8" s="2" customFormat="1" ht="12" customHeight="1">
      <c r="A8" s="39"/>
      <c r="B8" s="45"/>
      <c r="C8" s="39"/>
      <c r="D8" s="15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47" t="s">
        <v>112</v>
      </c>
      <c r="BA8" s="147" t="s">
        <v>1</v>
      </c>
      <c r="BB8" s="147" t="s">
        <v>1</v>
      </c>
      <c r="BC8" s="147" t="s">
        <v>113</v>
      </c>
      <c r="BD8" s="147" t="s">
        <v>85</v>
      </c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7" t="s">
        <v>115</v>
      </c>
      <c r="BA9" s="147" t="s">
        <v>1</v>
      </c>
      <c r="BB9" s="147" t="s">
        <v>1</v>
      </c>
      <c r="BC9" s="147" t="s">
        <v>116</v>
      </c>
      <c r="BD9" s="147" t="s">
        <v>85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7" t="s">
        <v>117</v>
      </c>
      <c r="BA10" s="147" t="s">
        <v>1</v>
      </c>
      <c r="BB10" s="147" t="s">
        <v>1</v>
      </c>
      <c r="BC10" s="147" t="s">
        <v>118</v>
      </c>
      <c r="BD10" s="147" t="s">
        <v>85</v>
      </c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7" t="s">
        <v>119</v>
      </c>
      <c r="BA11" s="147" t="s">
        <v>1</v>
      </c>
      <c r="BB11" s="147" t="s">
        <v>1</v>
      </c>
      <c r="BC11" s="147" t="s">
        <v>120</v>
      </c>
      <c r="BD11" s="147" t="s">
        <v>85</v>
      </c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4. 9. 2024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7" t="s">
        <v>121</v>
      </c>
      <c r="BA12" s="147" t="s">
        <v>1</v>
      </c>
      <c r="BB12" s="147" t="s">
        <v>1</v>
      </c>
      <c r="BC12" s="147" t="s">
        <v>122</v>
      </c>
      <c r="BD12" s="147" t="s">
        <v>85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47" t="s">
        <v>123</v>
      </c>
      <c r="BA13" s="147" t="s">
        <v>1</v>
      </c>
      <c r="BB13" s="147" t="s">
        <v>1</v>
      </c>
      <c r="BC13" s="147" t="s">
        <v>124</v>
      </c>
      <c r="BD13" s="147" t="s">
        <v>85</v>
      </c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47" t="s">
        <v>125</v>
      </c>
      <c r="BA14" s="147" t="s">
        <v>1</v>
      </c>
      <c r="BB14" s="147" t="s">
        <v>1</v>
      </c>
      <c r="BC14" s="147" t="s">
        <v>126</v>
      </c>
      <c r="BD14" s="147" t="s">
        <v>85</v>
      </c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47" t="s">
        <v>127</v>
      </c>
      <c r="BA15" s="147" t="s">
        <v>1</v>
      </c>
      <c r="BB15" s="147" t="s">
        <v>1</v>
      </c>
      <c r="BC15" s="147" t="s">
        <v>76</v>
      </c>
      <c r="BD15" s="147" t="s">
        <v>85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47" t="s">
        <v>128</v>
      </c>
      <c r="BA16" s="147" t="s">
        <v>1</v>
      </c>
      <c r="BB16" s="147" t="s">
        <v>1</v>
      </c>
      <c r="BC16" s="147" t="s">
        <v>129</v>
      </c>
      <c r="BD16" s="147" t="s">
        <v>85</v>
      </c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2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ROUND((SUM(BE140:BE1141)),  2)</f>
        <v>0</v>
      </c>
      <c r="G33" s="39"/>
      <c r="H33" s="39"/>
      <c r="I33" s="166">
        <v>0.20999999999999999</v>
      </c>
      <c r="J33" s="165">
        <f>ROUND(((SUM(BE140:BE1141))*I33),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ROUND((SUM(BF140:BF1141)),  2)</f>
        <v>0</v>
      </c>
      <c r="G34" s="39"/>
      <c r="H34" s="39"/>
      <c r="I34" s="166">
        <v>0.14999999999999999</v>
      </c>
      <c r="J34" s="165">
        <f>ROUND(((SUM(BF140:BF1141))*I34),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ROUND((SUM(BG140:BG1141)),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ROUND((SUM(BH140:BH1141)),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ROUND((SUM(BI140:BI1141)),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Výměna a zateplení obvodového pláště společenského centra Rychnov nad Kněžnou - 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ST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4. 9. 2024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 xml:space="preserve">Město Rychnov nad Kněžnou </v>
      </c>
      <c r="G91" s="41"/>
      <c r="H91" s="41"/>
      <c r="I91" s="33" t="s">
        <v>30</v>
      </c>
      <c r="J91" s="37" t="str">
        <f>E21</f>
        <v xml:space="preserve">ATELIER H1 &amp; ATELIER HÁJEK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131</v>
      </c>
      <c r="D94" s="187"/>
      <c r="E94" s="187"/>
      <c r="F94" s="187"/>
      <c r="G94" s="187"/>
      <c r="H94" s="187"/>
      <c r="I94" s="187"/>
      <c r="J94" s="188" t="s">
        <v>132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133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134</v>
      </c>
    </row>
    <row r="97" s="9" customFormat="1" ht="24.96" customHeight="1">
      <c r="A97" s="9"/>
      <c r="B97" s="190"/>
      <c r="C97" s="191"/>
      <c r="D97" s="192" t="s">
        <v>135</v>
      </c>
      <c r="E97" s="193"/>
      <c r="F97" s="193"/>
      <c r="G97" s="193"/>
      <c r="H97" s="193"/>
      <c r="I97" s="193"/>
      <c r="J97" s="194">
        <f>J141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136</v>
      </c>
      <c r="E98" s="198"/>
      <c r="F98" s="198"/>
      <c r="G98" s="198"/>
      <c r="H98" s="198"/>
      <c r="I98" s="198"/>
      <c r="J98" s="199">
        <f>J142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137</v>
      </c>
      <c r="E99" s="198"/>
      <c r="F99" s="198"/>
      <c r="G99" s="198"/>
      <c r="H99" s="198"/>
      <c r="I99" s="198"/>
      <c r="J99" s="199">
        <f>J239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4"/>
      <c r="D100" s="197" t="s">
        <v>138</v>
      </c>
      <c r="E100" s="198"/>
      <c r="F100" s="198"/>
      <c r="G100" s="198"/>
      <c r="H100" s="198"/>
      <c r="I100" s="198"/>
      <c r="J100" s="199">
        <f>J265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139</v>
      </c>
      <c r="E101" s="198"/>
      <c r="F101" s="198"/>
      <c r="G101" s="198"/>
      <c r="H101" s="198"/>
      <c r="I101" s="198"/>
      <c r="J101" s="199">
        <f>J283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140</v>
      </c>
      <c r="E102" s="198"/>
      <c r="F102" s="198"/>
      <c r="G102" s="198"/>
      <c r="H102" s="198"/>
      <c r="I102" s="198"/>
      <c r="J102" s="199">
        <f>J297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141</v>
      </c>
      <c r="E103" s="198"/>
      <c r="F103" s="198"/>
      <c r="G103" s="198"/>
      <c r="H103" s="198"/>
      <c r="I103" s="198"/>
      <c r="J103" s="199">
        <f>J315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142</v>
      </c>
      <c r="E104" s="198"/>
      <c r="F104" s="198"/>
      <c r="G104" s="198"/>
      <c r="H104" s="198"/>
      <c r="I104" s="198"/>
      <c r="J104" s="199">
        <f>J446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143</v>
      </c>
      <c r="E105" s="198"/>
      <c r="F105" s="198"/>
      <c r="G105" s="198"/>
      <c r="H105" s="198"/>
      <c r="I105" s="198"/>
      <c r="J105" s="199">
        <f>J553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144</v>
      </c>
      <c r="E106" s="198"/>
      <c r="F106" s="198"/>
      <c r="G106" s="198"/>
      <c r="H106" s="198"/>
      <c r="I106" s="198"/>
      <c r="J106" s="199">
        <f>J564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145</v>
      </c>
      <c r="E107" s="193"/>
      <c r="F107" s="193"/>
      <c r="G107" s="193"/>
      <c r="H107" s="193"/>
      <c r="I107" s="193"/>
      <c r="J107" s="194">
        <f>J566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4"/>
      <c r="D108" s="197" t="s">
        <v>146</v>
      </c>
      <c r="E108" s="198"/>
      <c r="F108" s="198"/>
      <c r="G108" s="198"/>
      <c r="H108" s="198"/>
      <c r="I108" s="198"/>
      <c r="J108" s="199">
        <f>J567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147</v>
      </c>
      <c r="E109" s="198"/>
      <c r="F109" s="198"/>
      <c r="G109" s="198"/>
      <c r="H109" s="198"/>
      <c r="I109" s="198"/>
      <c r="J109" s="199">
        <f>J603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148</v>
      </c>
      <c r="E110" s="198"/>
      <c r="F110" s="198"/>
      <c r="G110" s="198"/>
      <c r="H110" s="198"/>
      <c r="I110" s="198"/>
      <c r="J110" s="199">
        <f>J663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149</v>
      </c>
      <c r="E111" s="198"/>
      <c r="F111" s="198"/>
      <c r="G111" s="198"/>
      <c r="H111" s="198"/>
      <c r="I111" s="198"/>
      <c r="J111" s="199">
        <f>J708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150</v>
      </c>
      <c r="E112" s="198"/>
      <c r="F112" s="198"/>
      <c r="G112" s="198"/>
      <c r="H112" s="198"/>
      <c r="I112" s="198"/>
      <c r="J112" s="199">
        <f>J720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151</v>
      </c>
      <c r="E113" s="198"/>
      <c r="F113" s="198"/>
      <c r="G113" s="198"/>
      <c r="H113" s="198"/>
      <c r="I113" s="198"/>
      <c r="J113" s="199">
        <f>J743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152</v>
      </c>
      <c r="E114" s="198"/>
      <c r="F114" s="198"/>
      <c r="G114" s="198"/>
      <c r="H114" s="198"/>
      <c r="I114" s="198"/>
      <c r="J114" s="199">
        <f>J776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4"/>
      <c r="D115" s="197" t="s">
        <v>153</v>
      </c>
      <c r="E115" s="198"/>
      <c r="F115" s="198"/>
      <c r="G115" s="198"/>
      <c r="H115" s="198"/>
      <c r="I115" s="198"/>
      <c r="J115" s="199">
        <f>J838</f>
        <v>0</v>
      </c>
      <c r="K115" s="134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4"/>
      <c r="D116" s="197" t="s">
        <v>154</v>
      </c>
      <c r="E116" s="198"/>
      <c r="F116" s="198"/>
      <c r="G116" s="198"/>
      <c r="H116" s="198"/>
      <c r="I116" s="198"/>
      <c r="J116" s="199">
        <f>J915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155</v>
      </c>
      <c r="E117" s="198"/>
      <c r="F117" s="198"/>
      <c r="G117" s="198"/>
      <c r="H117" s="198"/>
      <c r="I117" s="198"/>
      <c r="J117" s="199">
        <f>J1046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156</v>
      </c>
      <c r="E118" s="198"/>
      <c r="F118" s="198"/>
      <c r="G118" s="198"/>
      <c r="H118" s="198"/>
      <c r="I118" s="198"/>
      <c r="J118" s="199">
        <f>J1062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4"/>
      <c r="D119" s="197" t="s">
        <v>157</v>
      </c>
      <c r="E119" s="198"/>
      <c r="F119" s="198"/>
      <c r="G119" s="198"/>
      <c r="H119" s="198"/>
      <c r="I119" s="198"/>
      <c r="J119" s="199">
        <f>J1100</f>
        <v>0</v>
      </c>
      <c r="K119" s="134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34"/>
      <c r="D120" s="197" t="s">
        <v>158</v>
      </c>
      <c r="E120" s="198"/>
      <c r="F120" s="198"/>
      <c r="G120" s="198"/>
      <c r="H120" s="198"/>
      <c r="I120" s="198"/>
      <c r="J120" s="199">
        <f>J1111</f>
        <v>0</v>
      </c>
      <c r="K120" s="134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159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6.25" customHeight="1">
      <c r="A130" s="39"/>
      <c r="B130" s="40"/>
      <c r="C130" s="41"/>
      <c r="D130" s="41"/>
      <c r="E130" s="185" t="str">
        <f>E7</f>
        <v>Výměna a zateplení obvodového pláště společenského centra Rychnov nad Kněžnou - I.etapa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111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ST - Stavební úpravy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 xml:space="preserve"> </v>
      </c>
      <c r="G134" s="41"/>
      <c r="H134" s="41"/>
      <c r="I134" s="33" t="s">
        <v>22</v>
      </c>
      <c r="J134" s="80" t="str">
        <f>IF(J12="","",J12)</f>
        <v>4. 9. 2024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40.05" customHeight="1">
      <c r="A136" s="39"/>
      <c r="B136" s="40"/>
      <c r="C136" s="33" t="s">
        <v>24</v>
      </c>
      <c r="D136" s="41"/>
      <c r="E136" s="41"/>
      <c r="F136" s="28" t="str">
        <f>E15</f>
        <v xml:space="preserve">Město Rychnov nad Kněžnou </v>
      </c>
      <c r="G136" s="41"/>
      <c r="H136" s="41"/>
      <c r="I136" s="33" t="s">
        <v>30</v>
      </c>
      <c r="J136" s="37" t="str">
        <f>E21</f>
        <v xml:space="preserve">ATELIER H1 &amp; ATELIER HÁJEK s.r.o.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33" t="s">
        <v>33</v>
      </c>
      <c r="J137" s="37" t="str">
        <f>E24</f>
        <v>Martin Škrabal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1"/>
      <c r="B139" s="202"/>
      <c r="C139" s="203" t="s">
        <v>160</v>
      </c>
      <c r="D139" s="204" t="s">
        <v>61</v>
      </c>
      <c r="E139" s="204" t="s">
        <v>57</v>
      </c>
      <c r="F139" s="204" t="s">
        <v>58</v>
      </c>
      <c r="G139" s="204" t="s">
        <v>161</v>
      </c>
      <c r="H139" s="204" t="s">
        <v>162</v>
      </c>
      <c r="I139" s="204" t="s">
        <v>163</v>
      </c>
      <c r="J139" s="204" t="s">
        <v>132</v>
      </c>
      <c r="K139" s="205" t="s">
        <v>164</v>
      </c>
      <c r="L139" s="206"/>
      <c r="M139" s="101" t="s">
        <v>1</v>
      </c>
      <c r="N139" s="102" t="s">
        <v>40</v>
      </c>
      <c r="O139" s="102" t="s">
        <v>165</v>
      </c>
      <c r="P139" s="102" t="s">
        <v>166</v>
      </c>
      <c r="Q139" s="102" t="s">
        <v>167</v>
      </c>
      <c r="R139" s="102" t="s">
        <v>168</v>
      </c>
      <c r="S139" s="102" t="s">
        <v>169</v>
      </c>
      <c r="T139" s="103" t="s">
        <v>170</v>
      </c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1"/>
      <c r="AE139" s="201"/>
    </row>
    <row r="140" s="2" customFormat="1" ht="22.8" customHeight="1">
      <c r="A140" s="39"/>
      <c r="B140" s="40"/>
      <c r="C140" s="108" t="s">
        <v>171</v>
      </c>
      <c r="D140" s="41"/>
      <c r="E140" s="41"/>
      <c r="F140" s="41"/>
      <c r="G140" s="41"/>
      <c r="H140" s="41"/>
      <c r="I140" s="41"/>
      <c r="J140" s="207">
        <f>BK140</f>
        <v>0</v>
      </c>
      <c r="K140" s="41"/>
      <c r="L140" s="45"/>
      <c r="M140" s="104"/>
      <c r="N140" s="208"/>
      <c r="O140" s="105"/>
      <c r="P140" s="209">
        <f>P141+P566</f>
        <v>0</v>
      </c>
      <c r="Q140" s="105"/>
      <c r="R140" s="209">
        <f>R141+R566</f>
        <v>313.83502528999998</v>
      </c>
      <c r="S140" s="105"/>
      <c r="T140" s="210">
        <f>T141+T566</f>
        <v>187.3700667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134</v>
      </c>
      <c r="BK140" s="211">
        <f>BK141+BK566</f>
        <v>0</v>
      </c>
    </row>
    <row r="141" s="12" customFormat="1" ht="25.92" customHeight="1">
      <c r="A141" s="12"/>
      <c r="B141" s="212"/>
      <c r="C141" s="213"/>
      <c r="D141" s="214" t="s">
        <v>75</v>
      </c>
      <c r="E141" s="215" t="s">
        <v>172</v>
      </c>
      <c r="F141" s="215" t="s">
        <v>173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P142+P239+P265+P283+P297+P315+P446+P553+P564</f>
        <v>0</v>
      </c>
      <c r="Q141" s="220"/>
      <c r="R141" s="221">
        <f>R142+R239+R265+R283+R297+R315+R446+R553+R564</f>
        <v>191.45088583</v>
      </c>
      <c r="S141" s="220"/>
      <c r="T141" s="222">
        <f>T142+T239+T265+T283+T297+T315+T446+T553+T564</f>
        <v>98.483894000000006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83</v>
      </c>
      <c r="AT141" s="224" t="s">
        <v>75</v>
      </c>
      <c r="AU141" s="224" t="s">
        <v>76</v>
      </c>
      <c r="AY141" s="223" t="s">
        <v>174</v>
      </c>
      <c r="BK141" s="225">
        <f>BK142+BK239+BK265+BK283+BK297+BK315+BK446+BK553+BK564</f>
        <v>0</v>
      </c>
    </row>
    <row r="142" s="12" customFormat="1" ht="22.8" customHeight="1">
      <c r="A142" s="12"/>
      <c r="B142" s="212"/>
      <c r="C142" s="213"/>
      <c r="D142" s="214" t="s">
        <v>75</v>
      </c>
      <c r="E142" s="226" t="s">
        <v>83</v>
      </c>
      <c r="F142" s="226" t="s">
        <v>175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SUM(P143:P238)</f>
        <v>0</v>
      </c>
      <c r="Q142" s="220"/>
      <c r="R142" s="221">
        <f>SUM(R143:R238)</f>
        <v>36.920366999999999</v>
      </c>
      <c r="S142" s="220"/>
      <c r="T142" s="222">
        <f>SUM(T143:T238)</f>
        <v>52.798050000000003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83</v>
      </c>
      <c r="AT142" s="224" t="s">
        <v>75</v>
      </c>
      <c r="AU142" s="224" t="s">
        <v>83</v>
      </c>
      <c r="AY142" s="223" t="s">
        <v>174</v>
      </c>
      <c r="BK142" s="225">
        <f>SUM(BK143:BK238)</f>
        <v>0</v>
      </c>
    </row>
    <row r="143" s="2" customFormat="1" ht="33" customHeight="1">
      <c r="A143" s="39"/>
      <c r="B143" s="40"/>
      <c r="C143" s="228" t="s">
        <v>83</v>
      </c>
      <c r="D143" s="228" t="s">
        <v>176</v>
      </c>
      <c r="E143" s="229" t="s">
        <v>177</v>
      </c>
      <c r="F143" s="230" t="s">
        <v>178</v>
      </c>
      <c r="G143" s="231" t="s">
        <v>179</v>
      </c>
      <c r="H143" s="232">
        <v>70.010000000000005</v>
      </c>
      <c r="I143" s="233"/>
      <c r="J143" s="234">
        <f>ROUND(I143*H143,2)</f>
        <v>0</v>
      </c>
      <c r="K143" s="230" t="s">
        <v>180</v>
      </c>
      <c r="L143" s="45"/>
      <c r="M143" s="235" t="s">
        <v>1</v>
      </c>
      <c r="N143" s="236" t="s">
        <v>41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0.255</v>
      </c>
      <c r="T143" s="238">
        <f>S143*H143</f>
        <v>17.852550000000001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181</v>
      </c>
      <c r="AT143" s="239" t="s">
        <v>176</v>
      </c>
      <c r="AU143" s="239" t="s">
        <v>85</v>
      </c>
      <c r="AY143" s="18" t="s">
        <v>174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83</v>
      </c>
      <c r="BK143" s="240">
        <f>ROUND(I143*H143,2)</f>
        <v>0</v>
      </c>
      <c r="BL143" s="18" t="s">
        <v>181</v>
      </c>
      <c r="BM143" s="239" t="s">
        <v>182</v>
      </c>
    </row>
    <row r="144" s="13" customFormat="1">
      <c r="A144" s="13"/>
      <c r="B144" s="241"/>
      <c r="C144" s="242"/>
      <c r="D144" s="243" t="s">
        <v>183</v>
      </c>
      <c r="E144" s="244" t="s">
        <v>1</v>
      </c>
      <c r="F144" s="245" t="s">
        <v>184</v>
      </c>
      <c r="G144" s="242"/>
      <c r="H144" s="244" t="s">
        <v>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183</v>
      </c>
      <c r="AU144" s="251" t="s">
        <v>85</v>
      </c>
      <c r="AV144" s="13" t="s">
        <v>83</v>
      </c>
      <c r="AW144" s="13" t="s">
        <v>32</v>
      </c>
      <c r="AX144" s="13" t="s">
        <v>76</v>
      </c>
      <c r="AY144" s="251" t="s">
        <v>174</v>
      </c>
    </row>
    <row r="145" s="14" customFormat="1">
      <c r="A145" s="14"/>
      <c r="B145" s="252"/>
      <c r="C145" s="253"/>
      <c r="D145" s="243" t="s">
        <v>183</v>
      </c>
      <c r="E145" s="254" t="s">
        <v>1</v>
      </c>
      <c r="F145" s="255" t="s">
        <v>185</v>
      </c>
      <c r="G145" s="253"/>
      <c r="H145" s="256">
        <v>35.009999999999998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183</v>
      </c>
      <c r="AU145" s="262" t="s">
        <v>85</v>
      </c>
      <c r="AV145" s="14" t="s">
        <v>85</v>
      </c>
      <c r="AW145" s="14" t="s">
        <v>32</v>
      </c>
      <c r="AX145" s="14" t="s">
        <v>76</v>
      </c>
      <c r="AY145" s="262" t="s">
        <v>174</v>
      </c>
    </row>
    <row r="146" s="14" customFormat="1">
      <c r="A146" s="14"/>
      <c r="B146" s="252"/>
      <c r="C146" s="253"/>
      <c r="D146" s="243" t="s">
        <v>183</v>
      </c>
      <c r="E146" s="254" t="s">
        <v>1</v>
      </c>
      <c r="F146" s="255" t="s">
        <v>186</v>
      </c>
      <c r="G146" s="253"/>
      <c r="H146" s="256">
        <v>35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183</v>
      </c>
      <c r="AU146" s="262" t="s">
        <v>85</v>
      </c>
      <c r="AV146" s="14" t="s">
        <v>85</v>
      </c>
      <c r="AW146" s="14" t="s">
        <v>32</v>
      </c>
      <c r="AX146" s="14" t="s">
        <v>76</v>
      </c>
      <c r="AY146" s="262" t="s">
        <v>174</v>
      </c>
    </row>
    <row r="147" s="15" customFormat="1">
      <c r="A147" s="15"/>
      <c r="B147" s="263"/>
      <c r="C147" s="264"/>
      <c r="D147" s="243" t="s">
        <v>183</v>
      </c>
      <c r="E147" s="265" t="s">
        <v>1</v>
      </c>
      <c r="F147" s="266" t="s">
        <v>187</v>
      </c>
      <c r="G147" s="264"/>
      <c r="H147" s="267">
        <v>70.010000000000005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3" t="s">
        <v>183</v>
      </c>
      <c r="AU147" s="273" t="s">
        <v>85</v>
      </c>
      <c r="AV147" s="15" t="s">
        <v>188</v>
      </c>
      <c r="AW147" s="15" t="s">
        <v>32</v>
      </c>
      <c r="AX147" s="15" t="s">
        <v>76</v>
      </c>
      <c r="AY147" s="273" t="s">
        <v>174</v>
      </c>
    </row>
    <row r="148" s="16" customFormat="1">
      <c r="A148" s="16"/>
      <c r="B148" s="274"/>
      <c r="C148" s="275"/>
      <c r="D148" s="243" t="s">
        <v>183</v>
      </c>
      <c r="E148" s="276" t="s">
        <v>1</v>
      </c>
      <c r="F148" s="277" t="s">
        <v>189</v>
      </c>
      <c r="G148" s="275"/>
      <c r="H148" s="278">
        <v>70.010000000000005</v>
      </c>
      <c r="I148" s="279"/>
      <c r="J148" s="275"/>
      <c r="K148" s="275"/>
      <c r="L148" s="280"/>
      <c r="M148" s="281"/>
      <c r="N148" s="282"/>
      <c r="O148" s="282"/>
      <c r="P148" s="282"/>
      <c r="Q148" s="282"/>
      <c r="R148" s="282"/>
      <c r="S148" s="282"/>
      <c r="T148" s="283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84" t="s">
        <v>183</v>
      </c>
      <c r="AU148" s="284" t="s">
        <v>85</v>
      </c>
      <c r="AV148" s="16" t="s">
        <v>181</v>
      </c>
      <c r="AW148" s="16" t="s">
        <v>32</v>
      </c>
      <c r="AX148" s="16" t="s">
        <v>83</v>
      </c>
      <c r="AY148" s="284" t="s">
        <v>174</v>
      </c>
    </row>
    <row r="149" s="2" customFormat="1" ht="24.15" customHeight="1">
      <c r="A149" s="39"/>
      <c r="B149" s="40"/>
      <c r="C149" s="228" t="s">
        <v>85</v>
      </c>
      <c r="D149" s="228" t="s">
        <v>176</v>
      </c>
      <c r="E149" s="229" t="s">
        <v>190</v>
      </c>
      <c r="F149" s="230" t="s">
        <v>191</v>
      </c>
      <c r="G149" s="231" t="s">
        <v>179</v>
      </c>
      <c r="H149" s="232">
        <v>25.350000000000001</v>
      </c>
      <c r="I149" s="233"/>
      <c r="J149" s="234">
        <f>ROUND(I149*H149,2)</f>
        <v>0</v>
      </c>
      <c r="K149" s="230" t="s">
        <v>180</v>
      </c>
      <c r="L149" s="45"/>
      <c r="M149" s="235" t="s">
        <v>1</v>
      </c>
      <c r="N149" s="236" t="s">
        <v>41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0.26000000000000001</v>
      </c>
      <c r="T149" s="238">
        <f>S149*H149</f>
        <v>6.5910000000000002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181</v>
      </c>
      <c r="AT149" s="239" t="s">
        <v>176</v>
      </c>
      <c r="AU149" s="239" t="s">
        <v>85</v>
      </c>
      <c r="AY149" s="18" t="s">
        <v>174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83</v>
      </c>
      <c r="BK149" s="240">
        <f>ROUND(I149*H149,2)</f>
        <v>0</v>
      </c>
      <c r="BL149" s="18" t="s">
        <v>181</v>
      </c>
      <c r="BM149" s="239" t="s">
        <v>192</v>
      </c>
    </row>
    <row r="150" s="14" customFormat="1">
      <c r="A150" s="14"/>
      <c r="B150" s="252"/>
      <c r="C150" s="253"/>
      <c r="D150" s="243" t="s">
        <v>183</v>
      </c>
      <c r="E150" s="254" t="s">
        <v>1</v>
      </c>
      <c r="F150" s="255" t="s">
        <v>193</v>
      </c>
      <c r="G150" s="253"/>
      <c r="H150" s="256">
        <v>25.350000000000001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2" t="s">
        <v>183</v>
      </c>
      <c r="AU150" s="262" t="s">
        <v>85</v>
      </c>
      <c r="AV150" s="14" t="s">
        <v>85</v>
      </c>
      <c r="AW150" s="14" t="s">
        <v>32</v>
      </c>
      <c r="AX150" s="14" t="s">
        <v>76</v>
      </c>
      <c r="AY150" s="262" t="s">
        <v>174</v>
      </c>
    </row>
    <row r="151" s="15" customFormat="1">
      <c r="A151" s="15"/>
      <c r="B151" s="263"/>
      <c r="C151" s="264"/>
      <c r="D151" s="243" t="s">
        <v>183</v>
      </c>
      <c r="E151" s="265" t="s">
        <v>1</v>
      </c>
      <c r="F151" s="266" t="s">
        <v>187</v>
      </c>
      <c r="G151" s="264"/>
      <c r="H151" s="267">
        <v>25.350000000000001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3" t="s">
        <v>183</v>
      </c>
      <c r="AU151" s="273" t="s">
        <v>85</v>
      </c>
      <c r="AV151" s="15" t="s">
        <v>188</v>
      </c>
      <c r="AW151" s="15" t="s">
        <v>32</v>
      </c>
      <c r="AX151" s="15" t="s">
        <v>76</v>
      </c>
      <c r="AY151" s="273" t="s">
        <v>174</v>
      </c>
    </row>
    <row r="152" s="16" customFormat="1">
      <c r="A152" s="16"/>
      <c r="B152" s="274"/>
      <c r="C152" s="275"/>
      <c r="D152" s="243" t="s">
        <v>183</v>
      </c>
      <c r="E152" s="276" t="s">
        <v>1</v>
      </c>
      <c r="F152" s="277" t="s">
        <v>189</v>
      </c>
      <c r="G152" s="275"/>
      <c r="H152" s="278">
        <v>25.350000000000001</v>
      </c>
      <c r="I152" s="279"/>
      <c r="J152" s="275"/>
      <c r="K152" s="275"/>
      <c r="L152" s="280"/>
      <c r="M152" s="281"/>
      <c r="N152" s="282"/>
      <c r="O152" s="282"/>
      <c r="P152" s="282"/>
      <c r="Q152" s="282"/>
      <c r="R152" s="282"/>
      <c r="S152" s="282"/>
      <c r="T152" s="283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4" t="s">
        <v>183</v>
      </c>
      <c r="AU152" s="284" t="s">
        <v>85</v>
      </c>
      <c r="AV152" s="16" t="s">
        <v>181</v>
      </c>
      <c r="AW152" s="16" t="s">
        <v>32</v>
      </c>
      <c r="AX152" s="16" t="s">
        <v>83</v>
      </c>
      <c r="AY152" s="284" t="s">
        <v>174</v>
      </c>
    </row>
    <row r="153" s="2" customFormat="1" ht="33" customHeight="1">
      <c r="A153" s="39"/>
      <c r="B153" s="40"/>
      <c r="C153" s="228" t="s">
        <v>188</v>
      </c>
      <c r="D153" s="228" t="s">
        <v>176</v>
      </c>
      <c r="E153" s="229" t="s">
        <v>194</v>
      </c>
      <c r="F153" s="230" t="s">
        <v>195</v>
      </c>
      <c r="G153" s="231" t="s">
        <v>179</v>
      </c>
      <c r="H153" s="232">
        <v>70.010000000000005</v>
      </c>
      <c r="I153" s="233"/>
      <c r="J153" s="234">
        <f>ROUND(I153*H153,2)</f>
        <v>0</v>
      </c>
      <c r="K153" s="230" t="s">
        <v>180</v>
      </c>
      <c r="L153" s="45"/>
      <c r="M153" s="235" t="s">
        <v>1</v>
      </c>
      <c r="N153" s="236" t="s">
        <v>41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0.29999999999999999</v>
      </c>
      <c r="T153" s="238">
        <f>S153*H153</f>
        <v>21.003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181</v>
      </c>
      <c r="AT153" s="239" t="s">
        <v>176</v>
      </c>
      <c r="AU153" s="239" t="s">
        <v>85</v>
      </c>
      <c r="AY153" s="18" t="s">
        <v>174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83</v>
      </c>
      <c r="BK153" s="240">
        <f>ROUND(I153*H153,2)</f>
        <v>0</v>
      </c>
      <c r="BL153" s="18" t="s">
        <v>181</v>
      </c>
      <c r="BM153" s="239" t="s">
        <v>196</v>
      </c>
    </row>
    <row r="154" s="13" customFormat="1">
      <c r="A154" s="13"/>
      <c r="B154" s="241"/>
      <c r="C154" s="242"/>
      <c r="D154" s="243" t="s">
        <v>183</v>
      </c>
      <c r="E154" s="244" t="s">
        <v>1</v>
      </c>
      <c r="F154" s="245" t="s">
        <v>184</v>
      </c>
      <c r="G154" s="242"/>
      <c r="H154" s="244" t="s">
        <v>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183</v>
      </c>
      <c r="AU154" s="251" t="s">
        <v>85</v>
      </c>
      <c r="AV154" s="13" t="s">
        <v>83</v>
      </c>
      <c r="AW154" s="13" t="s">
        <v>32</v>
      </c>
      <c r="AX154" s="13" t="s">
        <v>76</v>
      </c>
      <c r="AY154" s="251" t="s">
        <v>174</v>
      </c>
    </row>
    <row r="155" s="13" customFormat="1">
      <c r="A155" s="13"/>
      <c r="B155" s="241"/>
      <c r="C155" s="242"/>
      <c r="D155" s="243" t="s">
        <v>183</v>
      </c>
      <c r="E155" s="244" t="s">
        <v>1</v>
      </c>
      <c r="F155" s="245" t="s">
        <v>184</v>
      </c>
      <c r="G155" s="242"/>
      <c r="H155" s="244" t="s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183</v>
      </c>
      <c r="AU155" s="251" t="s">
        <v>85</v>
      </c>
      <c r="AV155" s="13" t="s">
        <v>83</v>
      </c>
      <c r="AW155" s="13" t="s">
        <v>32</v>
      </c>
      <c r="AX155" s="13" t="s">
        <v>76</v>
      </c>
      <c r="AY155" s="251" t="s">
        <v>174</v>
      </c>
    </row>
    <row r="156" s="14" customFormat="1">
      <c r="A156" s="14"/>
      <c r="B156" s="252"/>
      <c r="C156" s="253"/>
      <c r="D156" s="243" t="s">
        <v>183</v>
      </c>
      <c r="E156" s="254" t="s">
        <v>1</v>
      </c>
      <c r="F156" s="255" t="s">
        <v>185</v>
      </c>
      <c r="G156" s="253"/>
      <c r="H156" s="256">
        <v>35.009999999999998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183</v>
      </c>
      <c r="AU156" s="262" t="s">
        <v>85</v>
      </c>
      <c r="AV156" s="14" t="s">
        <v>85</v>
      </c>
      <c r="AW156" s="14" t="s">
        <v>32</v>
      </c>
      <c r="AX156" s="14" t="s">
        <v>76</v>
      </c>
      <c r="AY156" s="262" t="s">
        <v>174</v>
      </c>
    </row>
    <row r="157" s="14" customFormat="1">
      <c r="A157" s="14"/>
      <c r="B157" s="252"/>
      <c r="C157" s="253"/>
      <c r="D157" s="243" t="s">
        <v>183</v>
      </c>
      <c r="E157" s="254" t="s">
        <v>1</v>
      </c>
      <c r="F157" s="255" t="s">
        <v>186</v>
      </c>
      <c r="G157" s="253"/>
      <c r="H157" s="256">
        <v>35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183</v>
      </c>
      <c r="AU157" s="262" t="s">
        <v>85</v>
      </c>
      <c r="AV157" s="14" t="s">
        <v>85</v>
      </c>
      <c r="AW157" s="14" t="s">
        <v>32</v>
      </c>
      <c r="AX157" s="14" t="s">
        <v>76</v>
      </c>
      <c r="AY157" s="262" t="s">
        <v>174</v>
      </c>
    </row>
    <row r="158" s="15" customFormat="1">
      <c r="A158" s="15"/>
      <c r="B158" s="263"/>
      <c r="C158" s="264"/>
      <c r="D158" s="243" t="s">
        <v>183</v>
      </c>
      <c r="E158" s="265" t="s">
        <v>1</v>
      </c>
      <c r="F158" s="266" t="s">
        <v>187</v>
      </c>
      <c r="G158" s="264"/>
      <c r="H158" s="267">
        <v>70.010000000000005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183</v>
      </c>
      <c r="AU158" s="273" t="s">
        <v>85</v>
      </c>
      <c r="AV158" s="15" t="s">
        <v>188</v>
      </c>
      <c r="AW158" s="15" t="s">
        <v>32</v>
      </c>
      <c r="AX158" s="15" t="s">
        <v>76</v>
      </c>
      <c r="AY158" s="273" t="s">
        <v>174</v>
      </c>
    </row>
    <row r="159" s="16" customFormat="1">
      <c r="A159" s="16"/>
      <c r="B159" s="274"/>
      <c r="C159" s="275"/>
      <c r="D159" s="243" t="s">
        <v>183</v>
      </c>
      <c r="E159" s="276" t="s">
        <v>1</v>
      </c>
      <c r="F159" s="277" t="s">
        <v>189</v>
      </c>
      <c r="G159" s="275"/>
      <c r="H159" s="278">
        <v>70.010000000000005</v>
      </c>
      <c r="I159" s="279"/>
      <c r="J159" s="275"/>
      <c r="K159" s="275"/>
      <c r="L159" s="280"/>
      <c r="M159" s="281"/>
      <c r="N159" s="282"/>
      <c r="O159" s="282"/>
      <c r="P159" s="282"/>
      <c r="Q159" s="282"/>
      <c r="R159" s="282"/>
      <c r="S159" s="282"/>
      <c r="T159" s="283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4" t="s">
        <v>183</v>
      </c>
      <c r="AU159" s="284" t="s">
        <v>85</v>
      </c>
      <c r="AV159" s="16" t="s">
        <v>181</v>
      </c>
      <c r="AW159" s="16" t="s">
        <v>32</v>
      </c>
      <c r="AX159" s="16" t="s">
        <v>83</v>
      </c>
      <c r="AY159" s="284" t="s">
        <v>174</v>
      </c>
    </row>
    <row r="160" s="2" customFormat="1" ht="24.15" customHeight="1">
      <c r="A160" s="39"/>
      <c r="B160" s="40"/>
      <c r="C160" s="228" t="s">
        <v>181</v>
      </c>
      <c r="D160" s="228" t="s">
        <v>176</v>
      </c>
      <c r="E160" s="229" t="s">
        <v>197</v>
      </c>
      <c r="F160" s="230" t="s">
        <v>198</v>
      </c>
      <c r="G160" s="231" t="s">
        <v>179</v>
      </c>
      <c r="H160" s="232">
        <v>25.350000000000001</v>
      </c>
      <c r="I160" s="233"/>
      <c r="J160" s="234">
        <f>ROUND(I160*H160,2)</f>
        <v>0</v>
      </c>
      <c r="K160" s="230" t="s">
        <v>180</v>
      </c>
      <c r="L160" s="45"/>
      <c r="M160" s="235" t="s">
        <v>1</v>
      </c>
      <c r="N160" s="236" t="s">
        <v>41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0.28999999999999998</v>
      </c>
      <c r="T160" s="238">
        <f>S160*H160</f>
        <v>7.3514999999999997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181</v>
      </c>
      <c r="AT160" s="239" t="s">
        <v>176</v>
      </c>
      <c r="AU160" s="239" t="s">
        <v>85</v>
      </c>
      <c r="AY160" s="18" t="s">
        <v>174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83</v>
      </c>
      <c r="BK160" s="240">
        <f>ROUND(I160*H160,2)</f>
        <v>0</v>
      </c>
      <c r="BL160" s="18" t="s">
        <v>181</v>
      </c>
      <c r="BM160" s="239" t="s">
        <v>199</v>
      </c>
    </row>
    <row r="161" s="14" customFormat="1">
      <c r="A161" s="14"/>
      <c r="B161" s="252"/>
      <c r="C161" s="253"/>
      <c r="D161" s="243" t="s">
        <v>183</v>
      </c>
      <c r="E161" s="254" t="s">
        <v>1</v>
      </c>
      <c r="F161" s="255" t="s">
        <v>193</v>
      </c>
      <c r="G161" s="253"/>
      <c r="H161" s="256">
        <v>25.350000000000001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2" t="s">
        <v>183</v>
      </c>
      <c r="AU161" s="262" t="s">
        <v>85</v>
      </c>
      <c r="AV161" s="14" t="s">
        <v>85</v>
      </c>
      <c r="AW161" s="14" t="s">
        <v>32</v>
      </c>
      <c r="AX161" s="14" t="s">
        <v>76</v>
      </c>
      <c r="AY161" s="262" t="s">
        <v>174</v>
      </c>
    </row>
    <row r="162" s="15" customFormat="1">
      <c r="A162" s="15"/>
      <c r="B162" s="263"/>
      <c r="C162" s="264"/>
      <c r="D162" s="243" t="s">
        <v>183</v>
      </c>
      <c r="E162" s="265" t="s">
        <v>1</v>
      </c>
      <c r="F162" s="266" t="s">
        <v>187</v>
      </c>
      <c r="G162" s="264"/>
      <c r="H162" s="267">
        <v>25.350000000000001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3" t="s">
        <v>183</v>
      </c>
      <c r="AU162" s="273" t="s">
        <v>85</v>
      </c>
      <c r="AV162" s="15" t="s">
        <v>188</v>
      </c>
      <c r="AW162" s="15" t="s">
        <v>32</v>
      </c>
      <c r="AX162" s="15" t="s">
        <v>76</v>
      </c>
      <c r="AY162" s="273" t="s">
        <v>174</v>
      </c>
    </row>
    <row r="163" s="16" customFormat="1">
      <c r="A163" s="16"/>
      <c r="B163" s="274"/>
      <c r="C163" s="275"/>
      <c r="D163" s="243" t="s">
        <v>183</v>
      </c>
      <c r="E163" s="276" t="s">
        <v>1</v>
      </c>
      <c r="F163" s="277" t="s">
        <v>189</v>
      </c>
      <c r="G163" s="275"/>
      <c r="H163" s="278">
        <v>25.350000000000001</v>
      </c>
      <c r="I163" s="279"/>
      <c r="J163" s="275"/>
      <c r="K163" s="275"/>
      <c r="L163" s="280"/>
      <c r="M163" s="281"/>
      <c r="N163" s="282"/>
      <c r="O163" s="282"/>
      <c r="P163" s="282"/>
      <c r="Q163" s="282"/>
      <c r="R163" s="282"/>
      <c r="S163" s="282"/>
      <c r="T163" s="283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84" t="s">
        <v>183</v>
      </c>
      <c r="AU163" s="284" t="s">
        <v>85</v>
      </c>
      <c r="AV163" s="16" t="s">
        <v>181</v>
      </c>
      <c r="AW163" s="16" t="s">
        <v>32</v>
      </c>
      <c r="AX163" s="16" t="s">
        <v>83</v>
      </c>
      <c r="AY163" s="284" t="s">
        <v>174</v>
      </c>
    </row>
    <row r="164" s="2" customFormat="1" ht="33" customHeight="1">
      <c r="A164" s="39"/>
      <c r="B164" s="40"/>
      <c r="C164" s="228" t="s">
        <v>200</v>
      </c>
      <c r="D164" s="228" t="s">
        <v>176</v>
      </c>
      <c r="E164" s="229" t="s">
        <v>201</v>
      </c>
      <c r="F164" s="230" t="s">
        <v>202</v>
      </c>
      <c r="G164" s="231" t="s">
        <v>203</v>
      </c>
      <c r="H164" s="232">
        <v>250.58600000000001</v>
      </c>
      <c r="I164" s="233"/>
      <c r="J164" s="234">
        <f>ROUND(I164*H164,2)</f>
        <v>0</v>
      </c>
      <c r="K164" s="230" t="s">
        <v>180</v>
      </c>
      <c r="L164" s="45"/>
      <c r="M164" s="235" t="s">
        <v>1</v>
      </c>
      <c r="N164" s="236" t="s">
        <v>41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181</v>
      </c>
      <c r="AT164" s="239" t="s">
        <v>176</v>
      </c>
      <c r="AU164" s="239" t="s">
        <v>85</v>
      </c>
      <c r="AY164" s="18" t="s">
        <v>174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83</v>
      </c>
      <c r="BK164" s="240">
        <f>ROUND(I164*H164,2)</f>
        <v>0</v>
      </c>
      <c r="BL164" s="18" t="s">
        <v>181</v>
      </c>
      <c r="BM164" s="239" t="s">
        <v>204</v>
      </c>
    </row>
    <row r="165" s="13" customFormat="1">
      <c r="A165" s="13"/>
      <c r="B165" s="241"/>
      <c r="C165" s="242"/>
      <c r="D165" s="243" t="s">
        <v>183</v>
      </c>
      <c r="E165" s="244" t="s">
        <v>1</v>
      </c>
      <c r="F165" s="245" t="s">
        <v>205</v>
      </c>
      <c r="G165" s="242"/>
      <c r="H165" s="244" t="s">
        <v>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183</v>
      </c>
      <c r="AU165" s="251" t="s">
        <v>85</v>
      </c>
      <c r="AV165" s="13" t="s">
        <v>83</v>
      </c>
      <c r="AW165" s="13" t="s">
        <v>32</v>
      </c>
      <c r="AX165" s="13" t="s">
        <v>76</v>
      </c>
      <c r="AY165" s="251" t="s">
        <v>174</v>
      </c>
    </row>
    <row r="166" s="14" customFormat="1">
      <c r="A166" s="14"/>
      <c r="B166" s="252"/>
      <c r="C166" s="253"/>
      <c r="D166" s="243" t="s">
        <v>183</v>
      </c>
      <c r="E166" s="254" t="s">
        <v>1</v>
      </c>
      <c r="F166" s="255" t="s">
        <v>206</v>
      </c>
      <c r="G166" s="253"/>
      <c r="H166" s="256">
        <v>65.435000000000002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183</v>
      </c>
      <c r="AU166" s="262" t="s">
        <v>85</v>
      </c>
      <c r="AV166" s="14" t="s">
        <v>85</v>
      </c>
      <c r="AW166" s="14" t="s">
        <v>32</v>
      </c>
      <c r="AX166" s="14" t="s">
        <v>76</v>
      </c>
      <c r="AY166" s="262" t="s">
        <v>174</v>
      </c>
    </row>
    <row r="167" s="14" customFormat="1">
      <c r="A167" s="14"/>
      <c r="B167" s="252"/>
      <c r="C167" s="253"/>
      <c r="D167" s="243" t="s">
        <v>183</v>
      </c>
      <c r="E167" s="254" t="s">
        <v>1</v>
      </c>
      <c r="F167" s="255" t="s">
        <v>207</v>
      </c>
      <c r="G167" s="253"/>
      <c r="H167" s="256">
        <v>4.2279999999999998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183</v>
      </c>
      <c r="AU167" s="262" t="s">
        <v>85</v>
      </c>
      <c r="AV167" s="14" t="s">
        <v>85</v>
      </c>
      <c r="AW167" s="14" t="s">
        <v>32</v>
      </c>
      <c r="AX167" s="14" t="s">
        <v>76</v>
      </c>
      <c r="AY167" s="262" t="s">
        <v>174</v>
      </c>
    </row>
    <row r="168" s="14" customFormat="1">
      <c r="A168" s="14"/>
      <c r="B168" s="252"/>
      <c r="C168" s="253"/>
      <c r="D168" s="243" t="s">
        <v>183</v>
      </c>
      <c r="E168" s="254" t="s">
        <v>1</v>
      </c>
      <c r="F168" s="255" t="s">
        <v>208</v>
      </c>
      <c r="G168" s="253"/>
      <c r="H168" s="256">
        <v>72.930000000000007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183</v>
      </c>
      <c r="AU168" s="262" t="s">
        <v>85</v>
      </c>
      <c r="AV168" s="14" t="s">
        <v>85</v>
      </c>
      <c r="AW168" s="14" t="s">
        <v>32</v>
      </c>
      <c r="AX168" s="14" t="s">
        <v>76</v>
      </c>
      <c r="AY168" s="262" t="s">
        <v>174</v>
      </c>
    </row>
    <row r="169" s="14" customFormat="1">
      <c r="A169" s="14"/>
      <c r="B169" s="252"/>
      <c r="C169" s="253"/>
      <c r="D169" s="243" t="s">
        <v>183</v>
      </c>
      <c r="E169" s="254" t="s">
        <v>1</v>
      </c>
      <c r="F169" s="255" t="s">
        <v>209</v>
      </c>
      <c r="G169" s="253"/>
      <c r="H169" s="256">
        <v>28.34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183</v>
      </c>
      <c r="AU169" s="262" t="s">
        <v>85</v>
      </c>
      <c r="AV169" s="14" t="s">
        <v>85</v>
      </c>
      <c r="AW169" s="14" t="s">
        <v>32</v>
      </c>
      <c r="AX169" s="14" t="s">
        <v>76</v>
      </c>
      <c r="AY169" s="262" t="s">
        <v>174</v>
      </c>
    </row>
    <row r="170" s="15" customFormat="1">
      <c r="A170" s="15"/>
      <c r="B170" s="263"/>
      <c r="C170" s="264"/>
      <c r="D170" s="243" t="s">
        <v>183</v>
      </c>
      <c r="E170" s="265" t="s">
        <v>1</v>
      </c>
      <c r="F170" s="266" t="s">
        <v>187</v>
      </c>
      <c r="G170" s="264"/>
      <c r="H170" s="267">
        <v>170.93299999999999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3" t="s">
        <v>183</v>
      </c>
      <c r="AU170" s="273" t="s">
        <v>85</v>
      </c>
      <c r="AV170" s="15" t="s">
        <v>188</v>
      </c>
      <c r="AW170" s="15" t="s">
        <v>32</v>
      </c>
      <c r="AX170" s="15" t="s">
        <v>76</v>
      </c>
      <c r="AY170" s="273" t="s">
        <v>174</v>
      </c>
    </row>
    <row r="171" s="13" customFormat="1">
      <c r="A171" s="13"/>
      <c r="B171" s="241"/>
      <c r="C171" s="242"/>
      <c r="D171" s="243" t="s">
        <v>183</v>
      </c>
      <c r="E171" s="244" t="s">
        <v>1</v>
      </c>
      <c r="F171" s="245" t="s">
        <v>210</v>
      </c>
      <c r="G171" s="242"/>
      <c r="H171" s="244" t="s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183</v>
      </c>
      <c r="AU171" s="251" t="s">
        <v>85</v>
      </c>
      <c r="AV171" s="13" t="s">
        <v>83</v>
      </c>
      <c r="AW171" s="13" t="s">
        <v>32</v>
      </c>
      <c r="AX171" s="13" t="s">
        <v>76</v>
      </c>
      <c r="AY171" s="251" t="s">
        <v>174</v>
      </c>
    </row>
    <row r="172" s="14" customFormat="1">
      <c r="A172" s="14"/>
      <c r="B172" s="252"/>
      <c r="C172" s="253"/>
      <c r="D172" s="243" t="s">
        <v>183</v>
      </c>
      <c r="E172" s="254" t="s">
        <v>1</v>
      </c>
      <c r="F172" s="255" t="s">
        <v>211</v>
      </c>
      <c r="G172" s="253"/>
      <c r="H172" s="256">
        <v>38.744999999999997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183</v>
      </c>
      <c r="AU172" s="262" t="s">
        <v>85</v>
      </c>
      <c r="AV172" s="14" t="s">
        <v>85</v>
      </c>
      <c r="AW172" s="14" t="s">
        <v>32</v>
      </c>
      <c r="AX172" s="14" t="s">
        <v>76</v>
      </c>
      <c r="AY172" s="262" t="s">
        <v>174</v>
      </c>
    </row>
    <row r="173" s="14" customFormat="1">
      <c r="A173" s="14"/>
      <c r="B173" s="252"/>
      <c r="C173" s="253"/>
      <c r="D173" s="243" t="s">
        <v>183</v>
      </c>
      <c r="E173" s="254" t="s">
        <v>1</v>
      </c>
      <c r="F173" s="255" t="s">
        <v>212</v>
      </c>
      <c r="G173" s="253"/>
      <c r="H173" s="256">
        <v>14.85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183</v>
      </c>
      <c r="AU173" s="262" t="s">
        <v>85</v>
      </c>
      <c r="AV173" s="14" t="s">
        <v>85</v>
      </c>
      <c r="AW173" s="14" t="s">
        <v>32</v>
      </c>
      <c r="AX173" s="14" t="s">
        <v>76</v>
      </c>
      <c r="AY173" s="262" t="s">
        <v>174</v>
      </c>
    </row>
    <row r="174" s="15" customFormat="1">
      <c r="A174" s="15"/>
      <c r="B174" s="263"/>
      <c r="C174" s="264"/>
      <c r="D174" s="243" t="s">
        <v>183</v>
      </c>
      <c r="E174" s="265" t="s">
        <v>1</v>
      </c>
      <c r="F174" s="266" t="s">
        <v>187</v>
      </c>
      <c r="G174" s="264"/>
      <c r="H174" s="267">
        <v>53.594999999999999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183</v>
      </c>
      <c r="AU174" s="273" t="s">
        <v>85</v>
      </c>
      <c r="AV174" s="15" t="s">
        <v>188</v>
      </c>
      <c r="AW174" s="15" t="s">
        <v>32</v>
      </c>
      <c r="AX174" s="15" t="s">
        <v>76</v>
      </c>
      <c r="AY174" s="273" t="s">
        <v>174</v>
      </c>
    </row>
    <row r="175" s="13" customFormat="1">
      <c r="A175" s="13"/>
      <c r="B175" s="241"/>
      <c r="C175" s="242"/>
      <c r="D175" s="243" t="s">
        <v>183</v>
      </c>
      <c r="E175" s="244" t="s">
        <v>1</v>
      </c>
      <c r="F175" s="245" t="s">
        <v>213</v>
      </c>
      <c r="G175" s="242"/>
      <c r="H175" s="244" t="s">
        <v>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183</v>
      </c>
      <c r="AU175" s="251" t="s">
        <v>85</v>
      </c>
      <c r="AV175" s="13" t="s">
        <v>83</v>
      </c>
      <c r="AW175" s="13" t="s">
        <v>32</v>
      </c>
      <c r="AX175" s="13" t="s">
        <v>76</v>
      </c>
      <c r="AY175" s="251" t="s">
        <v>174</v>
      </c>
    </row>
    <row r="176" s="14" customFormat="1">
      <c r="A176" s="14"/>
      <c r="B176" s="252"/>
      <c r="C176" s="253"/>
      <c r="D176" s="243" t="s">
        <v>183</v>
      </c>
      <c r="E176" s="254" t="s">
        <v>1</v>
      </c>
      <c r="F176" s="255" t="s">
        <v>214</v>
      </c>
      <c r="G176" s="253"/>
      <c r="H176" s="256">
        <v>26.058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183</v>
      </c>
      <c r="AU176" s="262" t="s">
        <v>85</v>
      </c>
      <c r="AV176" s="14" t="s">
        <v>85</v>
      </c>
      <c r="AW176" s="14" t="s">
        <v>32</v>
      </c>
      <c r="AX176" s="14" t="s">
        <v>76</v>
      </c>
      <c r="AY176" s="262" t="s">
        <v>174</v>
      </c>
    </row>
    <row r="177" s="15" customFormat="1">
      <c r="A177" s="15"/>
      <c r="B177" s="263"/>
      <c r="C177" s="264"/>
      <c r="D177" s="243" t="s">
        <v>183</v>
      </c>
      <c r="E177" s="265" t="s">
        <v>1</v>
      </c>
      <c r="F177" s="266" t="s">
        <v>187</v>
      </c>
      <c r="G177" s="264"/>
      <c r="H177" s="267">
        <v>26.058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3" t="s">
        <v>183</v>
      </c>
      <c r="AU177" s="273" t="s">
        <v>85</v>
      </c>
      <c r="AV177" s="15" t="s">
        <v>188</v>
      </c>
      <c r="AW177" s="15" t="s">
        <v>32</v>
      </c>
      <c r="AX177" s="15" t="s">
        <v>76</v>
      </c>
      <c r="AY177" s="273" t="s">
        <v>174</v>
      </c>
    </row>
    <row r="178" s="16" customFormat="1">
      <c r="A178" s="16"/>
      <c r="B178" s="274"/>
      <c r="C178" s="275"/>
      <c r="D178" s="243" t="s">
        <v>183</v>
      </c>
      <c r="E178" s="276" t="s">
        <v>100</v>
      </c>
      <c r="F178" s="277" t="s">
        <v>189</v>
      </c>
      <c r="G178" s="275"/>
      <c r="H178" s="278">
        <v>250.58600000000001</v>
      </c>
      <c r="I178" s="279"/>
      <c r="J178" s="275"/>
      <c r="K178" s="275"/>
      <c r="L178" s="280"/>
      <c r="M178" s="281"/>
      <c r="N178" s="282"/>
      <c r="O178" s="282"/>
      <c r="P178" s="282"/>
      <c r="Q178" s="282"/>
      <c r="R178" s="282"/>
      <c r="S178" s="282"/>
      <c r="T178" s="283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4" t="s">
        <v>183</v>
      </c>
      <c r="AU178" s="284" t="s">
        <v>85</v>
      </c>
      <c r="AV178" s="16" t="s">
        <v>181</v>
      </c>
      <c r="AW178" s="16" t="s">
        <v>32</v>
      </c>
      <c r="AX178" s="16" t="s">
        <v>83</v>
      </c>
      <c r="AY178" s="284" t="s">
        <v>174</v>
      </c>
    </row>
    <row r="179" s="2" customFormat="1" ht="37.8" customHeight="1">
      <c r="A179" s="39"/>
      <c r="B179" s="40"/>
      <c r="C179" s="228" t="s">
        <v>215</v>
      </c>
      <c r="D179" s="228" t="s">
        <v>176</v>
      </c>
      <c r="E179" s="229" t="s">
        <v>216</v>
      </c>
      <c r="F179" s="230" t="s">
        <v>217</v>
      </c>
      <c r="G179" s="231" t="s">
        <v>203</v>
      </c>
      <c r="H179" s="232">
        <v>156.08500000000001</v>
      </c>
      <c r="I179" s="233"/>
      <c r="J179" s="234">
        <f>ROUND(I179*H179,2)</f>
        <v>0</v>
      </c>
      <c r="K179" s="230" t="s">
        <v>180</v>
      </c>
      <c r="L179" s="45"/>
      <c r="M179" s="235" t="s">
        <v>1</v>
      </c>
      <c r="N179" s="236" t="s">
        <v>41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181</v>
      </c>
      <c r="AT179" s="239" t="s">
        <v>176</v>
      </c>
      <c r="AU179" s="239" t="s">
        <v>85</v>
      </c>
      <c r="AY179" s="18" t="s">
        <v>174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83</v>
      </c>
      <c r="BK179" s="240">
        <f>ROUND(I179*H179,2)</f>
        <v>0</v>
      </c>
      <c r="BL179" s="18" t="s">
        <v>181</v>
      </c>
      <c r="BM179" s="239" t="s">
        <v>218</v>
      </c>
    </row>
    <row r="180" s="14" customFormat="1">
      <c r="A180" s="14"/>
      <c r="B180" s="252"/>
      <c r="C180" s="253"/>
      <c r="D180" s="243" t="s">
        <v>183</v>
      </c>
      <c r="E180" s="254" t="s">
        <v>1</v>
      </c>
      <c r="F180" s="255" t="s">
        <v>128</v>
      </c>
      <c r="G180" s="253"/>
      <c r="H180" s="256">
        <v>156.08500000000001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183</v>
      </c>
      <c r="AU180" s="262" t="s">
        <v>85</v>
      </c>
      <c r="AV180" s="14" t="s">
        <v>85</v>
      </c>
      <c r="AW180" s="14" t="s">
        <v>32</v>
      </c>
      <c r="AX180" s="14" t="s">
        <v>76</v>
      </c>
      <c r="AY180" s="262" t="s">
        <v>174</v>
      </c>
    </row>
    <row r="181" s="16" customFormat="1">
      <c r="A181" s="16"/>
      <c r="B181" s="274"/>
      <c r="C181" s="275"/>
      <c r="D181" s="243" t="s">
        <v>183</v>
      </c>
      <c r="E181" s="276" t="s">
        <v>1</v>
      </c>
      <c r="F181" s="277" t="s">
        <v>189</v>
      </c>
      <c r="G181" s="275"/>
      <c r="H181" s="278">
        <v>156.08500000000001</v>
      </c>
      <c r="I181" s="279"/>
      <c r="J181" s="275"/>
      <c r="K181" s="275"/>
      <c r="L181" s="280"/>
      <c r="M181" s="281"/>
      <c r="N181" s="282"/>
      <c r="O181" s="282"/>
      <c r="P181" s="282"/>
      <c r="Q181" s="282"/>
      <c r="R181" s="282"/>
      <c r="S181" s="282"/>
      <c r="T181" s="283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4" t="s">
        <v>183</v>
      </c>
      <c r="AU181" s="284" t="s">
        <v>85</v>
      </c>
      <c r="AV181" s="16" t="s">
        <v>181</v>
      </c>
      <c r="AW181" s="16" t="s">
        <v>32</v>
      </c>
      <c r="AX181" s="16" t="s">
        <v>83</v>
      </c>
      <c r="AY181" s="284" t="s">
        <v>174</v>
      </c>
    </row>
    <row r="182" s="2" customFormat="1" ht="37.8" customHeight="1">
      <c r="A182" s="39"/>
      <c r="B182" s="40"/>
      <c r="C182" s="228" t="s">
        <v>219</v>
      </c>
      <c r="D182" s="228" t="s">
        <v>176</v>
      </c>
      <c r="E182" s="229" t="s">
        <v>220</v>
      </c>
      <c r="F182" s="230" t="s">
        <v>221</v>
      </c>
      <c r="G182" s="231" t="s">
        <v>203</v>
      </c>
      <c r="H182" s="232">
        <v>94.501000000000005</v>
      </c>
      <c r="I182" s="233"/>
      <c r="J182" s="234">
        <f>ROUND(I182*H182,2)</f>
        <v>0</v>
      </c>
      <c r="K182" s="230" t="s">
        <v>180</v>
      </c>
      <c r="L182" s="45"/>
      <c r="M182" s="235" t="s">
        <v>1</v>
      </c>
      <c r="N182" s="236" t="s">
        <v>41</v>
      </c>
      <c r="O182" s="92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181</v>
      </c>
      <c r="AT182" s="239" t="s">
        <v>176</v>
      </c>
      <c r="AU182" s="239" t="s">
        <v>85</v>
      </c>
      <c r="AY182" s="18" t="s">
        <v>174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83</v>
      </c>
      <c r="BK182" s="240">
        <f>ROUND(I182*H182,2)</f>
        <v>0</v>
      </c>
      <c r="BL182" s="18" t="s">
        <v>181</v>
      </c>
      <c r="BM182" s="239" t="s">
        <v>222</v>
      </c>
    </row>
    <row r="183" s="14" customFormat="1">
      <c r="A183" s="14"/>
      <c r="B183" s="252"/>
      <c r="C183" s="253"/>
      <c r="D183" s="243" t="s">
        <v>183</v>
      </c>
      <c r="E183" s="254" t="s">
        <v>1</v>
      </c>
      <c r="F183" s="255" t="s">
        <v>223</v>
      </c>
      <c r="G183" s="253"/>
      <c r="H183" s="256">
        <v>94.501000000000005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2" t="s">
        <v>183</v>
      </c>
      <c r="AU183" s="262" t="s">
        <v>85</v>
      </c>
      <c r="AV183" s="14" t="s">
        <v>85</v>
      </c>
      <c r="AW183" s="14" t="s">
        <v>32</v>
      </c>
      <c r="AX183" s="14" t="s">
        <v>76</v>
      </c>
      <c r="AY183" s="262" t="s">
        <v>174</v>
      </c>
    </row>
    <row r="184" s="16" customFormat="1">
      <c r="A184" s="16"/>
      <c r="B184" s="274"/>
      <c r="C184" s="275"/>
      <c r="D184" s="243" t="s">
        <v>183</v>
      </c>
      <c r="E184" s="276" t="s">
        <v>117</v>
      </c>
      <c r="F184" s="277" t="s">
        <v>189</v>
      </c>
      <c r="G184" s="275"/>
      <c r="H184" s="278">
        <v>94.501000000000005</v>
      </c>
      <c r="I184" s="279"/>
      <c r="J184" s="275"/>
      <c r="K184" s="275"/>
      <c r="L184" s="280"/>
      <c r="M184" s="281"/>
      <c r="N184" s="282"/>
      <c r="O184" s="282"/>
      <c r="P184" s="282"/>
      <c r="Q184" s="282"/>
      <c r="R184" s="282"/>
      <c r="S184" s="282"/>
      <c r="T184" s="283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84" t="s">
        <v>183</v>
      </c>
      <c r="AU184" s="284" t="s">
        <v>85</v>
      </c>
      <c r="AV184" s="16" t="s">
        <v>181</v>
      </c>
      <c r="AW184" s="16" t="s">
        <v>32</v>
      </c>
      <c r="AX184" s="16" t="s">
        <v>83</v>
      </c>
      <c r="AY184" s="284" t="s">
        <v>174</v>
      </c>
    </row>
    <row r="185" s="2" customFormat="1" ht="24.15" customHeight="1">
      <c r="A185" s="39"/>
      <c r="B185" s="40"/>
      <c r="C185" s="228" t="s">
        <v>224</v>
      </c>
      <c r="D185" s="228" t="s">
        <v>176</v>
      </c>
      <c r="E185" s="229" t="s">
        <v>225</v>
      </c>
      <c r="F185" s="230" t="s">
        <v>226</v>
      </c>
      <c r="G185" s="231" t="s">
        <v>203</v>
      </c>
      <c r="H185" s="232">
        <v>501.17200000000003</v>
      </c>
      <c r="I185" s="233"/>
      <c r="J185" s="234">
        <f>ROUND(I185*H185,2)</f>
        <v>0</v>
      </c>
      <c r="K185" s="230" t="s">
        <v>180</v>
      </c>
      <c r="L185" s="45"/>
      <c r="M185" s="235" t="s">
        <v>1</v>
      </c>
      <c r="N185" s="236" t="s">
        <v>41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181</v>
      </c>
      <c r="AT185" s="239" t="s">
        <v>176</v>
      </c>
      <c r="AU185" s="239" t="s">
        <v>85</v>
      </c>
      <c r="AY185" s="18" t="s">
        <v>174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83</v>
      </c>
      <c r="BK185" s="240">
        <f>ROUND(I185*H185,2)</f>
        <v>0</v>
      </c>
      <c r="BL185" s="18" t="s">
        <v>181</v>
      </c>
      <c r="BM185" s="239" t="s">
        <v>227</v>
      </c>
    </row>
    <row r="186" s="14" customFormat="1">
      <c r="A186" s="14"/>
      <c r="B186" s="252"/>
      <c r="C186" s="253"/>
      <c r="D186" s="243" t="s">
        <v>183</v>
      </c>
      <c r="E186" s="254" t="s">
        <v>1</v>
      </c>
      <c r="F186" s="255" t="s">
        <v>100</v>
      </c>
      <c r="G186" s="253"/>
      <c r="H186" s="256">
        <v>250.58600000000001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183</v>
      </c>
      <c r="AU186" s="262" t="s">
        <v>85</v>
      </c>
      <c r="AV186" s="14" t="s">
        <v>85</v>
      </c>
      <c r="AW186" s="14" t="s">
        <v>32</v>
      </c>
      <c r="AX186" s="14" t="s">
        <v>76</v>
      </c>
      <c r="AY186" s="262" t="s">
        <v>174</v>
      </c>
    </row>
    <row r="187" s="14" customFormat="1">
      <c r="A187" s="14"/>
      <c r="B187" s="252"/>
      <c r="C187" s="253"/>
      <c r="D187" s="243" t="s">
        <v>183</v>
      </c>
      <c r="E187" s="254" t="s">
        <v>1</v>
      </c>
      <c r="F187" s="255" t="s">
        <v>128</v>
      </c>
      <c r="G187" s="253"/>
      <c r="H187" s="256">
        <v>156.08500000000001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183</v>
      </c>
      <c r="AU187" s="262" t="s">
        <v>85</v>
      </c>
      <c r="AV187" s="14" t="s">
        <v>85</v>
      </c>
      <c r="AW187" s="14" t="s">
        <v>32</v>
      </c>
      <c r="AX187" s="14" t="s">
        <v>76</v>
      </c>
      <c r="AY187" s="262" t="s">
        <v>174</v>
      </c>
    </row>
    <row r="188" s="14" customFormat="1">
      <c r="A188" s="14"/>
      <c r="B188" s="252"/>
      <c r="C188" s="253"/>
      <c r="D188" s="243" t="s">
        <v>183</v>
      </c>
      <c r="E188" s="254" t="s">
        <v>1</v>
      </c>
      <c r="F188" s="255" t="s">
        <v>117</v>
      </c>
      <c r="G188" s="253"/>
      <c r="H188" s="256">
        <v>94.501000000000005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183</v>
      </c>
      <c r="AU188" s="262" t="s">
        <v>85</v>
      </c>
      <c r="AV188" s="14" t="s">
        <v>85</v>
      </c>
      <c r="AW188" s="14" t="s">
        <v>32</v>
      </c>
      <c r="AX188" s="14" t="s">
        <v>76</v>
      </c>
      <c r="AY188" s="262" t="s">
        <v>174</v>
      </c>
    </row>
    <row r="189" s="16" customFormat="1">
      <c r="A189" s="16"/>
      <c r="B189" s="274"/>
      <c r="C189" s="275"/>
      <c r="D189" s="243" t="s">
        <v>183</v>
      </c>
      <c r="E189" s="276" t="s">
        <v>1</v>
      </c>
      <c r="F189" s="277" t="s">
        <v>189</v>
      </c>
      <c r="G189" s="275"/>
      <c r="H189" s="278">
        <v>501.17200000000003</v>
      </c>
      <c r="I189" s="279"/>
      <c r="J189" s="275"/>
      <c r="K189" s="275"/>
      <c r="L189" s="280"/>
      <c r="M189" s="281"/>
      <c r="N189" s="282"/>
      <c r="O189" s="282"/>
      <c r="P189" s="282"/>
      <c r="Q189" s="282"/>
      <c r="R189" s="282"/>
      <c r="S189" s="282"/>
      <c r="T189" s="283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4" t="s">
        <v>183</v>
      </c>
      <c r="AU189" s="284" t="s">
        <v>85</v>
      </c>
      <c r="AV189" s="16" t="s">
        <v>181</v>
      </c>
      <c r="AW189" s="16" t="s">
        <v>32</v>
      </c>
      <c r="AX189" s="16" t="s">
        <v>83</v>
      </c>
      <c r="AY189" s="284" t="s">
        <v>174</v>
      </c>
    </row>
    <row r="190" s="2" customFormat="1" ht="33" customHeight="1">
      <c r="A190" s="39"/>
      <c r="B190" s="40"/>
      <c r="C190" s="228" t="s">
        <v>228</v>
      </c>
      <c r="D190" s="228" t="s">
        <v>176</v>
      </c>
      <c r="E190" s="229" t="s">
        <v>229</v>
      </c>
      <c r="F190" s="230" t="s">
        <v>230</v>
      </c>
      <c r="G190" s="231" t="s">
        <v>231</v>
      </c>
      <c r="H190" s="232">
        <v>174.827</v>
      </c>
      <c r="I190" s="233"/>
      <c r="J190" s="234">
        <f>ROUND(I190*H190,2)</f>
        <v>0</v>
      </c>
      <c r="K190" s="230" t="s">
        <v>180</v>
      </c>
      <c r="L190" s="45"/>
      <c r="M190" s="235" t="s">
        <v>1</v>
      </c>
      <c r="N190" s="236" t="s">
        <v>41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181</v>
      </c>
      <c r="AT190" s="239" t="s">
        <v>176</v>
      </c>
      <c r="AU190" s="239" t="s">
        <v>85</v>
      </c>
      <c r="AY190" s="18" t="s">
        <v>174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83</v>
      </c>
      <c r="BK190" s="240">
        <f>ROUND(I190*H190,2)</f>
        <v>0</v>
      </c>
      <c r="BL190" s="18" t="s">
        <v>181</v>
      </c>
      <c r="BM190" s="239" t="s">
        <v>232</v>
      </c>
    </row>
    <row r="191" s="14" customFormat="1">
      <c r="A191" s="14"/>
      <c r="B191" s="252"/>
      <c r="C191" s="253"/>
      <c r="D191" s="243" t="s">
        <v>183</v>
      </c>
      <c r="E191" s="254" t="s">
        <v>1</v>
      </c>
      <c r="F191" s="255" t="s">
        <v>233</v>
      </c>
      <c r="G191" s="253"/>
      <c r="H191" s="256">
        <v>174.827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183</v>
      </c>
      <c r="AU191" s="262" t="s">
        <v>85</v>
      </c>
      <c r="AV191" s="14" t="s">
        <v>85</v>
      </c>
      <c r="AW191" s="14" t="s">
        <v>32</v>
      </c>
      <c r="AX191" s="14" t="s">
        <v>76</v>
      </c>
      <c r="AY191" s="262" t="s">
        <v>174</v>
      </c>
    </row>
    <row r="192" s="16" customFormat="1">
      <c r="A192" s="16"/>
      <c r="B192" s="274"/>
      <c r="C192" s="275"/>
      <c r="D192" s="243" t="s">
        <v>183</v>
      </c>
      <c r="E192" s="276" t="s">
        <v>1</v>
      </c>
      <c r="F192" s="277" t="s">
        <v>189</v>
      </c>
      <c r="G192" s="275"/>
      <c r="H192" s="278">
        <v>174.827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4" t="s">
        <v>183</v>
      </c>
      <c r="AU192" s="284" t="s">
        <v>85</v>
      </c>
      <c r="AV192" s="16" t="s">
        <v>181</v>
      </c>
      <c r="AW192" s="16" t="s">
        <v>32</v>
      </c>
      <c r="AX192" s="16" t="s">
        <v>83</v>
      </c>
      <c r="AY192" s="284" t="s">
        <v>174</v>
      </c>
    </row>
    <row r="193" s="2" customFormat="1" ht="16.5" customHeight="1">
      <c r="A193" s="39"/>
      <c r="B193" s="40"/>
      <c r="C193" s="228" t="s">
        <v>234</v>
      </c>
      <c r="D193" s="228" t="s">
        <v>176</v>
      </c>
      <c r="E193" s="229" t="s">
        <v>235</v>
      </c>
      <c r="F193" s="230" t="s">
        <v>236</v>
      </c>
      <c r="G193" s="231" t="s">
        <v>203</v>
      </c>
      <c r="H193" s="232">
        <v>250.58600000000001</v>
      </c>
      <c r="I193" s="233"/>
      <c r="J193" s="234">
        <f>ROUND(I193*H193,2)</f>
        <v>0</v>
      </c>
      <c r="K193" s="230" t="s">
        <v>180</v>
      </c>
      <c r="L193" s="45"/>
      <c r="M193" s="235" t="s">
        <v>1</v>
      </c>
      <c r="N193" s="236" t="s">
        <v>41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181</v>
      </c>
      <c r="AT193" s="239" t="s">
        <v>176</v>
      </c>
      <c r="AU193" s="239" t="s">
        <v>85</v>
      </c>
      <c r="AY193" s="18" t="s">
        <v>174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83</v>
      </c>
      <c r="BK193" s="240">
        <f>ROUND(I193*H193,2)</f>
        <v>0</v>
      </c>
      <c r="BL193" s="18" t="s">
        <v>181</v>
      </c>
      <c r="BM193" s="239" t="s">
        <v>237</v>
      </c>
    </row>
    <row r="194" s="14" customFormat="1">
      <c r="A194" s="14"/>
      <c r="B194" s="252"/>
      <c r="C194" s="253"/>
      <c r="D194" s="243" t="s">
        <v>183</v>
      </c>
      <c r="E194" s="254" t="s">
        <v>1</v>
      </c>
      <c r="F194" s="255" t="s">
        <v>238</v>
      </c>
      <c r="G194" s="253"/>
      <c r="H194" s="256">
        <v>250.58600000000001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183</v>
      </c>
      <c r="AU194" s="262" t="s">
        <v>85</v>
      </c>
      <c r="AV194" s="14" t="s">
        <v>85</v>
      </c>
      <c r="AW194" s="14" t="s">
        <v>32</v>
      </c>
      <c r="AX194" s="14" t="s">
        <v>76</v>
      </c>
      <c r="AY194" s="262" t="s">
        <v>174</v>
      </c>
    </row>
    <row r="195" s="16" customFormat="1">
      <c r="A195" s="16"/>
      <c r="B195" s="274"/>
      <c r="C195" s="275"/>
      <c r="D195" s="243" t="s">
        <v>183</v>
      </c>
      <c r="E195" s="276" t="s">
        <v>1</v>
      </c>
      <c r="F195" s="277" t="s">
        <v>189</v>
      </c>
      <c r="G195" s="275"/>
      <c r="H195" s="278">
        <v>250.58600000000001</v>
      </c>
      <c r="I195" s="279"/>
      <c r="J195" s="275"/>
      <c r="K195" s="275"/>
      <c r="L195" s="280"/>
      <c r="M195" s="281"/>
      <c r="N195" s="282"/>
      <c r="O195" s="282"/>
      <c r="P195" s="282"/>
      <c r="Q195" s="282"/>
      <c r="R195" s="282"/>
      <c r="S195" s="282"/>
      <c r="T195" s="283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4" t="s">
        <v>183</v>
      </c>
      <c r="AU195" s="284" t="s">
        <v>85</v>
      </c>
      <c r="AV195" s="16" t="s">
        <v>181</v>
      </c>
      <c r="AW195" s="16" t="s">
        <v>32</v>
      </c>
      <c r="AX195" s="16" t="s">
        <v>83</v>
      </c>
      <c r="AY195" s="284" t="s">
        <v>174</v>
      </c>
    </row>
    <row r="196" s="2" customFormat="1" ht="24.15" customHeight="1">
      <c r="A196" s="39"/>
      <c r="B196" s="40"/>
      <c r="C196" s="228" t="s">
        <v>239</v>
      </c>
      <c r="D196" s="228" t="s">
        <v>176</v>
      </c>
      <c r="E196" s="229" t="s">
        <v>240</v>
      </c>
      <c r="F196" s="230" t="s">
        <v>241</v>
      </c>
      <c r="G196" s="231" t="s">
        <v>203</v>
      </c>
      <c r="H196" s="232">
        <v>156.08500000000001</v>
      </c>
      <c r="I196" s="233"/>
      <c r="J196" s="234">
        <f>ROUND(I196*H196,2)</f>
        <v>0</v>
      </c>
      <c r="K196" s="230" t="s">
        <v>180</v>
      </c>
      <c r="L196" s="45"/>
      <c r="M196" s="235" t="s">
        <v>1</v>
      </c>
      <c r="N196" s="236" t="s">
        <v>41</v>
      </c>
      <c r="O196" s="92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9" t="s">
        <v>181</v>
      </c>
      <c r="AT196" s="239" t="s">
        <v>176</v>
      </c>
      <c r="AU196" s="239" t="s">
        <v>85</v>
      </c>
      <c r="AY196" s="18" t="s">
        <v>174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83</v>
      </c>
      <c r="BK196" s="240">
        <f>ROUND(I196*H196,2)</f>
        <v>0</v>
      </c>
      <c r="BL196" s="18" t="s">
        <v>181</v>
      </c>
      <c r="BM196" s="239" t="s">
        <v>242</v>
      </c>
    </row>
    <row r="197" s="13" customFormat="1">
      <c r="A197" s="13"/>
      <c r="B197" s="241"/>
      <c r="C197" s="242"/>
      <c r="D197" s="243" t="s">
        <v>183</v>
      </c>
      <c r="E197" s="244" t="s">
        <v>1</v>
      </c>
      <c r="F197" s="245" t="s">
        <v>205</v>
      </c>
      <c r="G197" s="242"/>
      <c r="H197" s="244" t="s">
        <v>1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183</v>
      </c>
      <c r="AU197" s="251" t="s">
        <v>85</v>
      </c>
      <c r="AV197" s="13" t="s">
        <v>83</v>
      </c>
      <c r="AW197" s="13" t="s">
        <v>32</v>
      </c>
      <c r="AX197" s="13" t="s">
        <v>76</v>
      </c>
      <c r="AY197" s="251" t="s">
        <v>174</v>
      </c>
    </row>
    <row r="198" s="14" customFormat="1">
      <c r="A198" s="14"/>
      <c r="B198" s="252"/>
      <c r="C198" s="253"/>
      <c r="D198" s="243" t="s">
        <v>183</v>
      </c>
      <c r="E198" s="254" t="s">
        <v>1</v>
      </c>
      <c r="F198" s="255" t="s">
        <v>243</v>
      </c>
      <c r="G198" s="253"/>
      <c r="H198" s="256">
        <v>42.674999999999997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183</v>
      </c>
      <c r="AU198" s="262" t="s">
        <v>85</v>
      </c>
      <c r="AV198" s="14" t="s">
        <v>85</v>
      </c>
      <c r="AW198" s="14" t="s">
        <v>32</v>
      </c>
      <c r="AX198" s="14" t="s">
        <v>76</v>
      </c>
      <c r="AY198" s="262" t="s">
        <v>174</v>
      </c>
    </row>
    <row r="199" s="14" customFormat="1">
      <c r="A199" s="14"/>
      <c r="B199" s="252"/>
      <c r="C199" s="253"/>
      <c r="D199" s="243" t="s">
        <v>183</v>
      </c>
      <c r="E199" s="254" t="s">
        <v>1</v>
      </c>
      <c r="F199" s="255" t="s">
        <v>244</v>
      </c>
      <c r="G199" s="253"/>
      <c r="H199" s="256">
        <v>3.5600000000000001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2" t="s">
        <v>183</v>
      </c>
      <c r="AU199" s="262" t="s">
        <v>85</v>
      </c>
      <c r="AV199" s="14" t="s">
        <v>85</v>
      </c>
      <c r="AW199" s="14" t="s">
        <v>32</v>
      </c>
      <c r="AX199" s="14" t="s">
        <v>76</v>
      </c>
      <c r="AY199" s="262" t="s">
        <v>174</v>
      </c>
    </row>
    <row r="200" s="14" customFormat="1">
      <c r="A200" s="14"/>
      <c r="B200" s="252"/>
      <c r="C200" s="253"/>
      <c r="D200" s="243" t="s">
        <v>183</v>
      </c>
      <c r="E200" s="254" t="s">
        <v>1</v>
      </c>
      <c r="F200" s="255" t="s">
        <v>245</v>
      </c>
      <c r="G200" s="253"/>
      <c r="H200" s="256">
        <v>49.335000000000001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183</v>
      </c>
      <c r="AU200" s="262" t="s">
        <v>85</v>
      </c>
      <c r="AV200" s="14" t="s">
        <v>85</v>
      </c>
      <c r="AW200" s="14" t="s">
        <v>32</v>
      </c>
      <c r="AX200" s="14" t="s">
        <v>76</v>
      </c>
      <c r="AY200" s="262" t="s">
        <v>174</v>
      </c>
    </row>
    <row r="201" s="14" customFormat="1">
      <c r="A201" s="14"/>
      <c r="B201" s="252"/>
      <c r="C201" s="253"/>
      <c r="D201" s="243" t="s">
        <v>183</v>
      </c>
      <c r="E201" s="254" t="s">
        <v>1</v>
      </c>
      <c r="F201" s="255" t="s">
        <v>246</v>
      </c>
      <c r="G201" s="253"/>
      <c r="H201" s="256">
        <v>17.440000000000001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2" t="s">
        <v>183</v>
      </c>
      <c r="AU201" s="262" t="s">
        <v>85</v>
      </c>
      <c r="AV201" s="14" t="s">
        <v>85</v>
      </c>
      <c r="AW201" s="14" t="s">
        <v>32</v>
      </c>
      <c r="AX201" s="14" t="s">
        <v>76</v>
      </c>
      <c r="AY201" s="262" t="s">
        <v>174</v>
      </c>
    </row>
    <row r="202" s="15" customFormat="1">
      <c r="A202" s="15"/>
      <c r="B202" s="263"/>
      <c r="C202" s="264"/>
      <c r="D202" s="243" t="s">
        <v>183</v>
      </c>
      <c r="E202" s="265" t="s">
        <v>1</v>
      </c>
      <c r="F202" s="266" t="s">
        <v>187</v>
      </c>
      <c r="G202" s="264"/>
      <c r="H202" s="267">
        <v>113.01000000000001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3" t="s">
        <v>183</v>
      </c>
      <c r="AU202" s="273" t="s">
        <v>85</v>
      </c>
      <c r="AV202" s="15" t="s">
        <v>188</v>
      </c>
      <c r="AW202" s="15" t="s">
        <v>32</v>
      </c>
      <c r="AX202" s="15" t="s">
        <v>76</v>
      </c>
      <c r="AY202" s="273" t="s">
        <v>174</v>
      </c>
    </row>
    <row r="203" s="13" customFormat="1">
      <c r="A203" s="13"/>
      <c r="B203" s="241"/>
      <c r="C203" s="242"/>
      <c r="D203" s="243" t="s">
        <v>183</v>
      </c>
      <c r="E203" s="244" t="s">
        <v>1</v>
      </c>
      <c r="F203" s="245" t="s">
        <v>210</v>
      </c>
      <c r="G203" s="242"/>
      <c r="H203" s="244" t="s">
        <v>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183</v>
      </c>
      <c r="AU203" s="251" t="s">
        <v>85</v>
      </c>
      <c r="AV203" s="13" t="s">
        <v>83</v>
      </c>
      <c r="AW203" s="13" t="s">
        <v>32</v>
      </c>
      <c r="AX203" s="13" t="s">
        <v>76</v>
      </c>
      <c r="AY203" s="251" t="s">
        <v>174</v>
      </c>
    </row>
    <row r="204" s="14" customFormat="1">
      <c r="A204" s="14"/>
      <c r="B204" s="252"/>
      <c r="C204" s="253"/>
      <c r="D204" s="243" t="s">
        <v>183</v>
      </c>
      <c r="E204" s="254" t="s">
        <v>1</v>
      </c>
      <c r="F204" s="255" t="s">
        <v>247</v>
      </c>
      <c r="G204" s="253"/>
      <c r="H204" s="256">
        <v>7.1550000000000002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2" t="s">
        <v>183</v>
      </c>
      <c r="AU204" s="262" t="s">
        <v>85</v>
      </c>
      <c r="AV204" s="14" t="s">
        <v>85</v>
      </c>
      <c r="AW204" s="14" t="s">
        <v>32</v>
      </c>
      <c r="AX204" s="14" t="s">
        <v>76</v>
      </c>
      <c r="AY204" s="262" t="s">
        <v>174</v>
      </c>
    </row>
    <row r="205" s="14" customFormat="1">
      <c r="A205" s="14"/>
      <c r="B205" s="252"/>
      <c r="C205" s="253"/>
      <c r="D205" s="243" t="s">
        <v>183</v>
      </c>
      <c r="E205" s="254" t="s">
        <v>1</v>
      </c>
      <c r="F205" s="255" t="s">
        <v>212</v>
      </c>
      <c r="G205" s="253"/>
      <c r="H205" s="256">
        <v>14.85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183</v>
      </c>
      <c r="AU205" s="262" t="s">
        <v>85</v>
      </c>
      <c r="AV205" s="14" t="s">
        <v>85</v>
      </c>
      <c r="AW205" s="14" t="s">
        <v>32</v>
      </c>
      <c r="AX205" s="14" t="s">
        <v>76</v>
      </c>
      <c r="AY205" s="262" t="s">
        <v>174</v>
      </c>
    </row>
    <row r="206" s="15" customFormat="1">
      <c r="A206" s="15"/>
      <c r="B206" s="263"/>
      <c r="C206" s="264"/>
      <c r="D206" s="243" t="s">
        <v>183</v>
      </c>
      <c r="E206" s="265" t="s">
        <v>1</v>
      </c>
      <c r="F206" s="266" t="s">
        <v>187</v>
      </c>
      <c r="G206" s="264"/>
      <c r="H206" s="267">
        <v>22.004999999999999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3" t="s">
        <v>183</v>
      </c>
      <c r="AU206" s="273" t="s">
        <v>85</v>
      </c>
      <c r="AV206" s="15" t="s">
        <v>188</v>
      </c>
      <c r="AW206" s="15" t="s">
        <v>32</v>
      </c>
      <c r="AX206" s="15" t="s">
        <v>76</v>
      </c>
      <c r="AY206" s="273" t="s">
        <v>174</v>
      </c>
    </row>
    <row r="207" s="13" customFormat="1">
      <c r="A207" s="13"/>
      <c r="B207" s="241"/>
      <c r="C207" s="242"/>
      <c r="D207" s="243" t="s">
        <v>183</v>
      </c>
      <c r="E207" s="244" t="s">
        <v>1</v>
      </c>
      <c r="F207" s="245" t="s">
        <v>213</v>
      </c>
      <c r="G207" s="242"/>
      <c r="H207" s="244" t="s">
        <v>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183</v>
      </c>
      <c r="AU207" s="251" t="s">
        <v>85</v>
      </c>
      <c r="AV207" s="13" t="s">
        <v>83</v>
      </c>
      <c r="AW207" s="13" t="s">
        <v>32</v>
      </c>
      <c r="AX207" s="13" t="s">
        <v>76</v>
      </c>
      <c r="AY207" s="251" t="s">
        <v>174</v>
      </c>
    </row>
    <row r="208" s="14" customFormat="1">
      <c r="A208" s="14"/>
      <c r="B208" s="252"/>
      <c r="C208" s="253"/>
      <c r="D208" s="243" t="s">
        <v>183</v>
      </c>
      <c r="E208" s="254" t="s">
        <v>1</v>
      </c>
      <c r="F208" s="255" t="s">
        <v>248</v>
      </c>
      <c r="G208" s="253"/>
      <c r="H208" s="256">
        <v>21.07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183</v>
      </c>
      <c r="AU208" s="262" t="s">
        <v>85</v>
      </c>
      <c r="AV208" s="14" t="s">
        <v>85</v>
      </c>
      <c r="AW208" s="14" t="s">
        <v>32</v>
      </c>
      <c r="AX208" s="14" t="s">
        <v>76</v>
      </c>
      <c r="AY208" s="262" t="s">
        <v>174</v>
      </c>
    </row>
    <row r="209" s="15" customFormat="1">
      <c r="A209" s="15"/>
      <c r="B209" s="263"/>
      <c r="C209" s="264"/>
      <c r="D209" s="243" t="s">
        <v>183</v>
      </c>
      <c r="E209" s="265" t="s">
        <v>1</v>
      </c>
      <c r="F209" s="266" t="s">
        <v>187</v>
      </c>
      <c r="G209" s="264"/>
      <c r="H209" s="267">
        <v>21.07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3" t="s">
        <v>183</v>
      </c>
      <c r="AU209" s="273" t="s">
        <v>85</v>
      </c>
      <c r="AV209" s="15" t="s">
        <v>188</v>
      </c>
      <c r="AW209" s="15" t="s">
        <v>32</v>
      </c>
      <c r="AX209" s="15" t="s">
        <v>76</v>
      </c>
      <c r="AY209" s="273" t="s">
        <v>174</v>
      </c>
    </row>
    <row r="210" s="16" customFormat="1">
      <c r="A210" s="16"/>
      <c r="B210" s="274"/>
      <c r="C210" s="275"/>
      <c r="D210" s="243" t="s">
        <v>183</v>
      </c>
      <c r="E210" s="276" t="s">
        <v>128</v>
      </c>
      <c r="F210" s="277" t="s">
        <v>189</v>
      </c>
      <c r="G210" s="275"/>
      <c r="H210" s="278">
        <v>156.08500000000001</v>
      </c>
      <c r="I210" s="279"/>
      <c r="J210" s="275"/>
      <c r="K210" s="275"/>
      <c r="L210" s="280"/>
      <c r="M210" s="281"/>
      <c r="N210" s="282"/>
      <c r="O210" s="282"/>
      <c r="P210" s="282"/>
      <c r="Q210" s="282"/>
      <c r="R210" s="282"/>
      <c r="S210" s="282"/>
      <c r="T210" s="283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4" t="s">
        <v>183</v>
      </c>
      <c r="AU210" s="284" t="s">
        <v>85</v>
      </c>
      <c r="AV210" s="16" t="s">
        <v>181</v>
      </c>
      <c r="AW210" s="16" t="s">
        <v>32</v>
      </c>
      <c r="AX210" s="16" t="s">
        <v>83</v>
      </c>
      <c r="AY210" s="284" t="s">
        <v>174</v>
      </c>
    </row>
    <row r="211" s="2" customFormat="1" ht="33" customHeight="1">
      <c r="A211" s="39"/>
      <c r="B211" s="40"/>
      <c r="C211" s="228" t="s">
        <v>249</v>
      </c>
      <c r="D211" s="228" t="s">
        <v>176</v>
      </c>
      <c r="E211" s="229" t="s">
        <v>250</v>
      </c>
      <c r="F211" s="230" t="s">
        <v>251</v>
      </c>
      <c r="G211" s="231" t="s">
        <v>179</v>
      </c>
      <c r="H211" s="232">
        <v>68.370000000000005</v>
      </c>
      <c r="I211" s="233"/>
      <c r="J211" s="234">
        <f>ROUND(I211*H211,2)</f>
        <v>0</v>
      </c>
      <c r="K211" s="230" t="s">
        <v>180</v>
      </c>
      <c r="L211" s="45"/>
      <c r="M211" s="235" t="s">
        <v>1</v>
      </c>
      <c r="N211" s="236" t="s">
        <v>41</v>
      </c>
      <c r="O211" s="92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181</v>
      </c>
      <c r="AT211" s="239" t="s">
        <v>176</v>
      </c>
      <c r="AU211" s="239" t="s">
        <v>85</v>
      </c>
      <c r="AY211" s="18" t="s">
        <v>174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83</v>
      </c>
      <c r="BK211" s="240">
        <f>ROUND(I211*H211,2)</f>
        <v>0</v>
      </c>
      <c r="BL211" s="18" t="s">
        <v>181</v>
      </c>
      <c r="BM211" s="239" t="s">
        <v>252</v>
      </c>
    </row>
    <row r="212" s="14" customFormat="1">
      <c r="A212" s="14"/>
      <c r="B212" s="252"/>
      <c r="C212" s="253"/>
      <c r="D212" s="243" t="s">
        <v>183</v>
      </c>
      <c r="E212" s="254" t="s">
        <v>1</v>
      </c>
      <c r="F212" s="255" t="s">
        <v>253</v>
      </c>
      <c r="G212" s="253"/>
      <c r="H212" s="256">
        <v>51.210000000000001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2" t="s">
        <v>183</v>
      </c>
      <c r="AU212" s="262" t="s">
        <v>85</v>
      </c>
      <c r="AV212" s="14" t="s">
        <v>85</v>
      </c>
      <c r="AW212" s="14" t="s">
        <v>32</v>
      </c>
      <c r="AX212" s="14" t="s">
        <v>76</v>
      </c>
      <c r="AY212" s="262" t="s">
        <v>174</v>
      </c>
    </row>
    <row r="213" s="14" customFormat="1">
      <c r="A213" s="14"/>
      <c r="B213" s="252"/>
      <c r="C213" s="253"/>
      <c r="D213" s="243" t="s">
        <v>183</v>
      </c>
      <c r="E213" s="254" t="s">
        <v>1</v>
      </c>
      <c r="F213" s="255" t="s">
        <v>254</v>
      </c>
      <c r="G213" s="253"/>
      <c r="H213" s="256">
        <v>17.16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183</v>
      </c>
      <c r="AU213" s="262" t="s">
        <v>85</v>
      </c>
      <c r="AV213" s="14" t="s">
        <v>85</v>
      </c>
      <c r="AW213" s="14" t="s">
        <v>32</v>
      </c>
      <c r="AX213" s="14" t="s">
        <v>76</v>
      </c>
      <c r="AY213" s="262" t="s">
        <v>174</v>
      </c>
    </row>
    <row r="214" s="15" customFormat="1">
      <c r="A214" s="15"/>
      <c r="B214" s="263"/>
      <c r="C214" s="264"/>
      <c r="D214" s="243" t="s">
        <v>183</v>
      </c>
      <c r="E214" s="265" t="s">
        <v>1</v>
      </c>
      <c r="F214" s="266" t="s">
        <v>187</v>
      </c>
      <c r="G214" s="264"/>
      <c r="H214" s="267">
        <v>68.370000000000005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3" t="s">
        <v>183</v>
      </c>
      <c r="AU214" s="273" t="s">
        <v>85</v>
      </c>
      <c r="AV214" s="15" t="s">
        <v>188</v>
      </c>
      <c r="AW214" s="15" t="s">
        <v>32</v>
      </c>
      <c r="AX214" s="15" t="s">
        <v>76</v>
      </c>
      <c r="AY214" s="273" t="s">
        <v>174</v>
      </c>
    </row>
    <row r="215" s="16" customFormat="1">
      <c r="A215" s="16"/>
      <c r="B215" s="274"/>
      <c r="C215" s="275"/>
      <c r="D215" s="243" t="s">
        <v>183</v>
      </c>
      <c r="E215" s="276" t="s">
        <v>1</v>
      </c>
      <c r="F215" s="277" t="s">
        <v>189</v>
      </c>
      <c r="G215" s="275"/>
      <c r="H215" s="278">
        <v>68.370000000000005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3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4" t="s">
        <v>183</v>
      </c>
      <c r="AU215" s="284" t="s">
        <v>85</v>
      </c>
      <c r="AV215" s="16" t="s">
        <v>181</v>
      </c>
      <c r="AW215" s="16" t="s">
        <v>32</v>
      </c>
      <c r="AX215" s="16" t="s">
        <v>83</v>
      </c>
      <c r="AY215" s="284" t="s">
        <v>174</v>
      </c>
    </row>
    <row r="216" s="2" customFormat="1" ht="16.5" customHeight="1">
      <c r="A216" s="39"/>
      <c r="B216" s="40"/>
      <c r="C216" s="285" t="s">
        <v>255</v>
      </c>
      <c r="D216" s="285" t="s">
        <v>256</v>
      </c>
      <c r="E216" s="286" t="s">
        <v>257</v>
      </c>
      <c r="F216" s="287" t="s">
        <v>258</v>
      </c>
      <c r="G216" s="288" t="s">
        <v>231</v>
      </c>
      <c r="H216" s="289">
        <v>36.918999999999997</v>
      </c>
      <c r="I216" s="290"/>
      <c r="J216" s="291">
        <f>ROUND(I216*H216,2)</f>
        <v>0</v>
      </c>
      <c r="K216" s="287" t="s">
        <v>180</v>
      </c>
      <c r="L216" s="292"/>
      <c r="M216" s="293" t="s">
        <v>1</v>
      </c>
      <c r="N216" s="294" t="s">
        <v>41</v>
      </c>
      <c r="O216" s="92"/>
      <c r="P216" s="237">
        <f>O216*H216</f>
        <v>0</v>
      </c>
      <c r="Q216" s="237">
        <v>1</v>
      </c>
      <c r="R216" s="237">
        <f>Q216*H216</f>
        <v>36.918999999999997</v>
      </c>
      <c r="S216" s="237">
        <v>0</v>
      </c>
      <c r="T216" s="23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9" t="s">
        <v>224</v>
      </c>
      <c r="AT216" s="239" t="s">
        <v>256</v>
      </c>
      <c r="AU216" s="239" t="s">
        <v>85</v>
      </c>
      <c r="AY216" s="18" t="s">
        <v>174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83</v>
      </c>
      <c r="BK216" s="240">
        <f>ROUND(I216*H216,2)</f>
        <v>0</v>
      </c>
      <c r="BL216" s="18" t="s">
        <v>181</v>
      </c>
      <c r="BM216" s="239" t="s">
        <v>259</v>
      </c>
    </row>
    <row r="217" s="14" customFormat="1">
      <c r="A217" s="14"/>
      <c r="B217" s="252"/>
      <c r="C217" s="253"/>
      <c r="D217" s="243" t="s">
        <v>183</v>
      </c>
      <c r="E217" s="254" t="s">
        <v>1</v>
      </c>
      <c r="F217" s="255" t="s">
        <v>260</v>
      </c>
      <c r="G217" s="253"/>
      <c r="H217" s="256">
        <v>27.652999999999999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183</v>
      </c>
      <c r="AU217" s="262" t="s">
        <v>85</v>
      </c>
      <c r="AV217" s="14" t="s">
        <v>85</v>
      </c>
      <c r="AW217" s="14" t="s">
        <v>32</v>
      </c>
      <c r="AX217" s="14" t="s">
        <v>76</v>
      </c>
      <c r="AY217" s="262" t="s">
        <v>174</v>
      </c>
    </row>
    <row r="218" s="14" customFormat="1">
      <c r="A218" s="14"/>
      <c r="B218" s="252"/>
      <c r="C218" s="253"/>
      <c r="D218" s="243" t="s">
        <v>183</v>
      </c>
      <c r="E218" s="254" t="s">
        <v>1</v>
      </c>
      <c r="F218" s="255" t="s">
        <v>261</v>
      </c>
      <c r="G218" s="253"/>
      <c r="H218" s="256">
        <v>9.266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183</v>
      </c>
      <c r="AU218" s="262" t="s">
        <v>85</v>
      </c>
      <c r="AV218" s="14" t="s">
        <v>85</v>
      </c>
      <c r="AW218" s="14" t="s">
        <v>32</v>
      </c>
      <c r="AX218" s="14" t="s">
        <v>76</v>
      </c>
      <c r="AY218" s="262" t="s">
        <v>174</v>
      </c>
    </row>
    <row r="219" s="15" customFormat="1">
      <c r="A219" s="15"/>
      <c r="B219" s="263"/>
      <c r="C219" s="264"/>
      <c r="D219" s="243" t="s">
        <v>183</v>
      </c>
      <c r="E219" s="265" t="s">
        <v>1</v>
      </c>
      <c r="F219" s="266" t="s">
        <v>187</v>
      </c>
      <c r="G219" s="264"/>
      <c r="H219" s="267">
        <v>36.918999999999997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183</v>
      </c>
      <c r="AU219" s="273" t="s">
        <v>85</v>
      </c>
      <c r="AV219" s="15" t="s">
        <v>188</v>
      </c>
      <c r="AW219" s="15" t="s">
        <v>32</v>
      </c>
      <c r="AX219" s="15" t="s">
        <v>76</v>
      </c>
      <c r="AY219" s="273" t="s">
        <v>174</v>
      </c>
    </row>
    <row r="220" s="16" customFormat="1">
      <c r="A220" s="16"/>
      <c r="B220" s="274"/>
      <c r="C220" s="275"/>
      <c r="D220" s="243" t="s">
        <v>183</v>
      </c>
      <c r="E220" s="276" t="s">
        <v>1</v>
      </c>
      <c r="F220" s="277" t="s">
        <v>189</v>
      </c>
      <c r="G220" s="275"/>
      <c r="H220" s="278">
        <v>36.918999999999997</v>
      </c>
      <c r="I220" s="279"/>
      <c r="J220" s="275"/>
      <c r="K220" s="275"/>
      <c r="L220" s="280"/>
      <c r="M220" s="281"/>
      <c r="N220" s="282"/>
      <c r="O220" s="282"/>
      <c r="P220" s="282"/>
      <c r="Q220" s="282"/>
      <c r="R220" s="282"/>
      <c r="S220" s="282"/>
      <c r="T220" s="283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84" t="s">
        <v>183</v>
      </c>
      <c r="AU220" s="284" t="s">
        <v>85</v>
      </c>
      <c r="AV220" s="16" t="s">
        <v>181</v>
      </c>
      <c r="AW220" s="16" t="s">
        <v>32</v>
      </c>
      <c r="AX220" s="16" t="s">
        <v>83</v>
      </c>
      <c r="AY220" s="284" t="s">
        <v>174</v>
      </c>
    </row>
    <row r="221" s="2" customFormat="1" ht="24.15" customHeight="1">
      <c r="A221" s="39"/>
      <c r="B221" s="40"/>
      <c r="C221" s="228" t="s">
        <v>262</v>
      </c>
      <c r="D221" s="228" t="s">
        <v>176</v>
      </c>
      <c r="E221" s="229" t="s">
        <v>263</v>
      </c>
      <c r="F221" s="230" t="s">
        <v>264</v>
      </c>
      <c r="G221" s="231" t="s">
        <v>179</v>
      </c>
      <c r="H221" s="232">
        <v>68.370000000000005</v>
      </c>
      <c r="I221" s="233"/>
      <c r="J221" s="234">
        <f>ROUND(I221*H221,2)</f>
        <v>0</v>
      </c>
      <c r="K221" s="230" t="s">
        <v>180</v>
      </c>
      <c r="L221" s="45"/>
      <c r="M221" s="235" t="s">
        <v>1</v>
      </c>
      <c r="N221" s="236" t="s">
        <v>41</v>
      </c>
      <c r="O221" s="92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9" t="s">
        <v>181</v>
      </c>
      <c r="AT221" s="239" t="s">
        <v>176</v>
      </c>
      <c r="AU221" s="239" t="s">
        <v>85</v>
      </c>
      <c r="AY221" s="18" t="s">
        <v>174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8" t="s">
        <v>83</v>
      </c>
      <c r="BK221" s="240">
        <f>ROUND(I221*H221,2)</f>
        <v>0</v>
      </c>
      <c r="BL221" s="18" t="s">
        <v>181</v>
      </c>
      <c r="BM221" s="239" t="s">
        <v>265</v>
      </c>
    </row>
    <row r="222" s="14" customFormat="1">
      <c r="A222" s="14"/>
      <c r="B222" s="252"/>
      <c r="C222" s="253"/>
      <c r="D222" s="243" t="s">
        <v>183</v>
      </c>
      <c r="E222" s="254" t="s">
        <v>1</v>
      </c>
      <c r="F222" s="255" t="s">
        <v>266</v>
      </c>
      <c r="G222" s="253"/>
      <c r="H222" s="256">
        <v>68.370000000000005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2" t="s">
        <v>183</v>
      </c>
      <c r="AU222" s="262" t="s">
        <v>85</v>
      </c>
      <c r="AV222" s="14" t="s">
        <v>85</v>
      </c>
      <c r="AW222" s="14" t="s">
        <v>32</v>
      </c>
      <c r="AX222" s="14" t="s">
        <v>76</v>
      </c>
      <c r="AY222" s="262" t="s">
        <v>174</v>
      </c>
    </row>
    <row r="223" s="15" customFormat="1">
      <c r="A223" s="15"/>
      <c r="B223" s="263"/>
      <c r="C223" s="264"/>
      <c r="D223" s="243" t="s">
        <v>183</v>
      </c>
      <c r="E223" s="265" t="s">
        <v>1</v>
      </c>
      <c r="F223" s="266" t="s">
        <v>187</v>
      </c>
      <c r="G223" s="264"/>
      <c r="H223" s="267">
        <v>68.370000000000005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183</v>
      </c>
      <c r="AU223" s="273" t="s">
        <v>85</v>
      </c>
      <c r="AV223" s="15" t="s">
        <v>188</v>
      </c>
      <c r="AW223" s="15" t="s">
        <v>32</v>
      </c>
      <c r="AX223" s="15" t="s">
        <v>76</v>
      </c>
      <c r="AY223" s="273" t="s">
        <v>174</v>
      </c>
    </row>
    <row r="224" s="16" customFormat="1">
      <c r="A224" s="16"/>
      <c r="B224" s="274"/>
      <c r="C224" s="275"/>
      <c r="D224" s="243" t="s">
        <v>183</v>
      </c>
      <c r="E224" s="276" t="s">
        <v>1</v>
      </c>
      <c r="F224" s="277" t="s">
        <v>189</v>
      </c>
      <c r="G224" s="275"/>
      <c r="H224" s="278">
        <v>68.370000000000005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3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4" t="s">
        <v>183</v>
      </c>
      <c r="AU224" s="284" t="s">
        <v>85</v>
      </c>
      <c r="AV224" s="16" t="s">
        <v>181</v>
      </c>
      <c r="AW224" s="16" t="s">
        <v>32</v>
      </c>
      <c r="AX224" s="16" t="s">
        <v>83</v>
      </c>
      <c r="AY224" s="284" t="s">
        <v>174</v>
      </c>
    </row>
    <row r="225" s="2" customFormat="1" ht="16.5" customHeight="1">
      <c r="A225" s="39"/>
      <c r="B225" s="40"/>
      <c r="C225" s="285" t="s">
        <v>8</v>
      </c>
      <c r="D225" s="285" t="s">
        <v>256</v>
      </c>
      <c r="E225" s="286" t="s">
        <v>267</v>
      </c>
      <c r="F225" s="287" t="s">
        <v>268</v>
      </c>
      <c r="G225" s="288" t="s">
        <v>269</v>
      </c>
      <c r="H225" s="289">
        <v>1.367</v>
      </c>
      <c r="I225" s="290"/>
      <c r="J225" s="291">
        <f>ROUND(I225*H225,2)</f>
        <v>0</v>
      </c>
      <c r="K225" s="287" t="s">
        <v>180</v>
      </c>
      <c r="L225" s="292"/>
      <c r="M225" s="293" t="s">
        <v>1</v>
      </c>
      <c r="N225" s="294" t="s">
        <v>41</v>
      </c>
      <c r="O225" s="92"/>
      <c r="P225" s="237">
        <f>O225*H225</f>
        <v>0</v>
      </c>
      <c r="Q225" s="237">
        <v>0.001</v>
      </c>
      <c r="R225" s="237">
        <f>Q225*H225</f>
        <v>0.0013669999999999999</v>
      </c>
      <c r="S225" s="237">
        <v>0</v>
      </c>
      <c r="T225" s="23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224</v>
      </c>
      <c r="AT225" s="239" t="s">
        <v>256</v>
      </c>
      <c r="AU225" s="239" t="s">
        <v>85</v>
      </c>
      <c r="AY225" s="18" t="s">
        <v>174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83</v>
      </c>
      <c r="BK225" s="240">
        <f>ROUND(I225*H225,2)</f>
        <v>0</v>
      </c>
      <c r="BL225" s="18" t="s">
        <v>181</v>
      </c>
      <c r="BM225" s="239" t="s">
        <v>270</v>
      </c>
    </row>
    <row r="226" s="14" customFormat="1">
      <c r="A226" s="14"/>
      <c r="B226" s="252"/>
      <c r="C226" s="253"/>
      <c r="D226" s="243" t="s">
        <v>183</v>
      </c>
      <c r="E226" s="253"/>
      <c r="F226" s="255" t="s">
        <v>271</v>
      </c>
      <c r="G226" s="253"/>
      <c r="H226" s="256">
        <v>1.367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2" t="s">
        <v>183</v>
      </c>
      <c r="AU226" s="262" t="s">
        <v>85</v>
      </c>
      <c r="AV226" s="14" t="s">
        <v>85</v>
      </c>
      <c r="AW226" s="14" t="s">
        <v>4</v>
      </c>
      <c r="AX226" s="14" t="s">
        <v>83</v>
      </c>
      <c r="AY226" s="262" t="s">
        <v>174</v>
      </c>
    </row>
    <row r="227" s="2" customFormat="1" ht="24.15" customHeight="1">
      <c r="A227" s="39"/>
      <c r="B227" s="40"/>
      <c r="C227" s="228" t="s">
        <v>272</v>
      </c>
      <c r="D227" s="228" t="s">
        <v>176</v>
      </c>
      <c r="E227" s="229" t="s">
        <v>273</v>
      </c>
      <c r="F227" s="230" t="s">
        <v>274</v>
      </c>
      <c r="G227" s="231" t="s">
        <v>179</v>
      </c>
      <c r="H227" s="232">
        <v>68.370000000000005</v>
      </c>
      <c r="I227" s="233"/>
      <c r="J227" s="234">
        <f>ROUND(I227*H227,2)</f>
        <v>0</v>
      </c>
      <c r="K227" s="230" t="s">
        <v>180</v>
      </c>
      <c r="L227" s="45"/>
      <c r="M227" s="235" t="s">
        <v>1</v>
      </c>
      <c r="N227" s="236" t="s">
        <v>41</v>
      </c>
      <c r="O227" s="92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9" t="s">
        <v>181</v>
      </c>
      <c r="AT227" s="239" t="s">
        <v>176</v>
      </c>
      <c r="AU227" s="239" t="s">
        <v>85</v>
      </c>
      <c r="AY227" s="18" t="s">
        <v>174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8" t="s">
        <v>83</v>
      </c>
      <c r="BK227" s="240">
        <f>ROUND(I227*H227,2)</f>
        <v>0</v>
      </c>
      <c r="BL227" s="18" t="s">
        <v>181</v>
      </c>
      <c r="BM227" s="239" t="s">
        <v>275</v>
      </c>
    </row>
    <row r="228" s="14" customFormat="1">
      <c r="A228" s="14"/>
      <c r="B228" s="252"/>
      <c r="C228" s="253"/>
      <c r="D228" s="243" t="s">
        <v>183</v>
      </c>
      <c r="E228" s="254" t="s">
        <v>1</v>
      </c>
      <c r="F228" s="255" t="s">
        <v>266</v>
      </c>
      <c r="G228" s="253"/>
      <c r="H228" s="256">
        <v>68.370000000000005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183</v>
      </c>
      <c r="AU228" s="262" t="s">
        <v>85</v>
      </c>
      <c r="AV228" s="14" t="s">
        <v>85</v>
      </c>
      <c r="AW228" s="14" t="s">
        <v>32</v>
      </c>
      <c r="AX228" s="14" t="s">
        <v>76</v>
      </c>
      <c r="AY228" s="262" t="s">
        <v>174</v>
      </c>
    </row>
    <row r="229" s="15" customFormat="1">
      <c r="A229" s="15"/>
      <c r="B229" s="263"/>
      <c r="C229" s="264"/>
      <c r="D229" s="243" t="s">
        <v>183</v>
      </c>
      <c r="E229" s="265" t="s">
        <v>1</v>
      </c>
      <c r="F229" s="266" t="s">
        <v>187</v>
      </c>
      <c r="G229" s="264"/>
      <c r="H229" s="267">
        <v>68.370000000000005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183</v>
      </c>
      <c r="AU229" s="273" t="s">
        <v>85</v>
      </c>
      <c r="AV229" s="15" t="s">
        <v>188</v>
      </c>
      <c r="AW229" s="15" t="s">
        <v>32</v>
      </c>
      <c r="AX229" s="15" t="s">
        <v>76</v>
      </c>
      <c r="AY229" s="273" t="s">
        <v>174</v>
      </c>
    </row>
    <row r="230" s="16" customFormat="1">
      <c r="A230" s="16"/>
      <c r="B230" s="274"/>
      <c r="C230" s="275"/>
      <c r="D230" s="243" t="s">
        <v>183</v>
      </c>
      <c r="E230" s="276" t="s">
        <v>1</v>
      </c>
      <c r="F230" s="277" t="s">
        <v>189</v>
      </c>
      <c r="G230" s="275"/>
      <c r="H230" s="278">
        <v>68.370000000000005</v>
      </c>
      <c r="I230" s="279"/>
      <c r="J230" s="275"/>
      <c r="K230" s="275"/>
      <c r="L230" s="280"/>
      <c r="M230" s="281"/>
      <c r="N230" s="282"/>
      <c r="O230" s="282"/>
      <c r="P230" s="282"/>
      <c r="Q230" s="282"/>
      <c r="R230" s="282"/>
      <c r="S230" s="282"/>
      <c r="T230" s="283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4" t="s">
        <v>183</v>
      </c>
      <c r="AU230" s="284" t="s">
        <v>85</v>
      </c>
      <c r="AV230" s="16" t="s">
        <v>181</v>
      </c>
      <c r="AW230" s="16" t="s">
        <v>32</v>
      </c>
      <c r="AX230" s="16" t="s">
        <v>83</v>
      </c>
      <c r="AY230" s="284" t="s">
        <v>174</v>
      </c>
    </row>
    <row r="231" s="2" customFormat="1" ht="24.15" customHeight="1">
      <c r="A231" s="39"/>
      <c r="B231" s="40"/>
      <c r="C231" s="228" t="s">
        <v>276</v>
      </c>
      <c r="D231" s="228" t="s">
        <v>176</v>
      </c>
      <c r="E231" s="229" t="s">
        <v>277</v>
      </c>
      <c r="F231" s="230" t="s">
        <v>278</v>
      </c>
      <c r="G231" s="231" t="s">
        <v>179</v>
      </c>
      <c r="H231" s="232">
        <v>130.69</v>
      </c>
      <c r="I231" s="233"/>
      <c r="J231" s="234">
        <f>ROUND(I231*H231,2)</f>
        <v>0</v>
      </c>
      <c r="K231" s="230" t="s">
        <v>180</v>
      </c>
      <c r="L231" s="45"/>
      <c r="M231" s="235" t="s">
        <v>1</v>
      </c>
      <c r="N231" s="236" t="s">
        <v>41</v>
      </c>
      <c r="O231" s="92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9" t="s">
        <v>181</v>
      </c>
      <c r="AT231" s="239" t="s">
        <v>176</v>
      </c>
      <c r="AU231" s="239" t="s">
        <v>85</v>
      </c>
      <c r="AY231" s="18" t="s">
        <v>174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8" t="s">
        <v>83</v>
      </c>
      <c r="BK231" s="240">
        <f>ROUND(I231*H231,2)</f>
        <v>0</v>
      </c>
      <c r="BL231" s="18" t="s">
        <v>181</v>
      </c>
      <c r="BM231" s="239" t="s">
        <v>279</v>
      </c>
    </row>
    <row r="232" s="13" customFormat="1">
      <c r="A232" s="13"/>
      <c r="B232" s="241"/>
      <c r="C232" s="242"/>
      <c r="D232" s="243" t="s">
        <v>183</v>
      </c>
      <c r="E232" s="244" t="s">
        <v>1</v>
      </c>
      <c r="F232" s="245" t="s">
        <v>184</v>
      </c>
      <c r="G232" s="242"/>
      <c r="H232" s="244" t="s">
        <v>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183</v>
      </c>
      <c r="AU232" s="251" t="s">
        <v>85</v>
      </c>
      <c r="AV232" s="13" t="s">
        <v>83</v>
      </c>
      <c r="AW232" s="13" t="s">
        <v>32</v>
      </c>
      <c r="AX232" s="13" t="s">
        <v>76</v>
      </c>
      <c r="AY232" s="251" t="s">
        <v>174</v>
      </c>
    </row>
    <row r="233" s="14" customFormat="1">
      <c r="A233" s="14"/>
      <c r="B233" s="252"/>
      <c r="C233" s="253"/>
      <c r="D233" s="243" t="s">
        <v>183</v>
      </c>
      <c r="E233" s="254" t="s">
        <v>1</v>
      </c>
      <c r="F233" s="255" t="s">
        <v>193</v>
      </c>
      <c r="G233" s="253"/>
      <c r="H233" s="256">
        <v>25.350000000000001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183</v>
      </c>
      <c r="AU233" s="262" t="s">
        <v>85</v>
      </c>
      <c r="AV233" s="14" t="s">
        <v>85</v>
      </c>
      <c r="AW233" s="14" t="s">
        <v>32</v>
      </c>
      <c r="AX233" s="14" t="s">
        <v>76</v>
      </c>
      <c r="AY233" s="262" t="s">
        <v>174</v>
      </c>
    </row>
    <row r="234" s="14" customFormat="1">
      <c r="A234" s="14"/>
      <c r="B234" s="252"/>
      <c r="C234" s="253"/>
      <c r="D234" s="243" t="s">
        <v>183</v>
      </c>
      <c r="E234" s="254" t="s">
        <v>1</v>
      </c>
      <c r="F234" s="255" t="s">
        <v>280</v>
      </c>
      <c r="G234" s="253"/>
      <c r="H234" s="256">
        <v>26.5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2" t="s">
        <v>183</v>
      </c>
      <c r="AU234" s="262" t="s">
        <v>85</v>
      </c>
      <c r="AV234" s="14" t="s">
        <v>85</v>
      </c>
      <c r="AW234" s="14" t="s">
        <v>32</v>
      </c>
      <c r="AX234" s="14" t="s">
        <v>76</v>
      </c>
      <c r="AY234" s="262" t="s">
        <v>174</v>
      </c>
    </row>
    <row r="235" s="14" customFormat="1">
      <c r="A235" s="14"/>
      <c r="B235" s="252"/>
      <c r="C235" s="253"/>
      <c r="D235" s="243" t="s">
        <v>183</v>
      </c>
      <c r="E235" s="254" t="s">
        <v>1</v>
      </c>
      <c r="F235" s="255" t="s">
        <v>281</v>
      </c>
      <c r="G235" s="253"/>
      <c r="H235" s="256">
        <v>55.5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2" t="s">
        <v>183</v>
      </c>
      <c r="AU235" s="262" t="s">
        <v>85</v>
      </c>
      <c r="AV235" s="14" t="s">
        <v>85</v>
      </c>
      <c r="AW235" s="14" t="s">
        <v>32</v>
      </c>
      <c r="AX235" s="14" t="s">
        <v>76</v>
      </c>
      <c r="AY235" s="262" t="s">
        <v>174</v>
      </c>
    </row>
    <row r="236" s="14" customFormat="1">
      <c r="A236" s="14"/>
      <c r="B236" s="252"/>
      <c r="C236" s="253"/>
      <c r="D236" s="243" t="s">
        <v>183</v>
      </c>
      <c r="E236" s="254" t="s">
        <v>1</v>
      </c>
      <c r="F236" s="255" t="s">
        <v>282</v>
      </c>
      <c r="G236" s="253"/>
      <c r="H236" s="256">
        <v>23.34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183</v>
      </c>
      <c r="AU236" s="262" t="s">
        <v>85</v>
      </c>
      <c r="AV236" s="14" t="s">
        <v>85</v>
      </c>
      <c r="AW236" s="14" t="s">
        <v>32</v>
      </c>
      <c r="AX236" s="14" t="s">
        <v>76</v>
      </c>
      <c r="AY236" s="262" t="s">
        <v>174</v>
      </c>
    </row>
    <row r="237" s="15" customFormat="1">
      <c r="A237" s="15"/>
      <c r="B237" s="263"/>
      <c r="C237" s="264"/>
      <c r="D237" s="243" t="s">
        <v>183</v>
      </c>
      <c r="E237" s="265" t="s">
        <v>1</v>
      </c>
      <c r="F237" s="266" t="s">
        <v>187</v>
      </c>
      <c r="G237" s="264"/>
      <c r="H237" s="267">
        <v>130.69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3" t="s">
        <v>183</v>
      </c>
      <c r="AU237" s="273" t="s">
        <v>85</v>
      </c>
      <c r="AV237" s="15" t="s">
        <v>188</v>
      </c>
      <c r="AW237" s="15" t="s">
        <v>32</v>
      </c>
      <c r="AX237" s="15" t="s">
        <v>76</v>
      </c>
      <c r="AY237" s="273" t="s">
        <v>174</v>
      </c>
    </row>
    <row r="238" s="16" customFormat="1">
      <c r="A238" s="16"/>
      <c r="B238" s="274"/>
      <c r="C238" s="275"/>
      <c r="D238" s="243" t="s">
        <v>183</v>
      </c>
      <c r="E238" s="276" t="s">
        <v>1</v>
      </c>
      <c r="F238" s="277" t="s">
        <v>189</v>
      </c>
      <c r="G238" s="275"/>
      <c r="H238" s="278">
        <v>130.69</v>
      </c>
      <c r="I238" s="279"/>
      <c r="J238" s="275"/>
      <c r="K238" s="275"/>
      <c r="L238" s="280"/>
      <c r="M238" s="281"/>
      <c r="N238" s="282"/>
      <c r="O238" s="282"/>
      <c r="P238" s="282"/>
      <c r="Q238" s="282"/>
      <c r="R238" s="282"/>
      <c r="S238" s="282"/>
      <c r="T238" s="283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4" t="s">
        <v>183</v>
      </c>
      <c r="AU238" s="284" t="s">
        <v>85</v>
      </c>
      <c r="AV238" s="16" t="s">
        <v>181</v>
      </c>
      <c r="AW238" s="16" t="s">
        <v>32</v>
      </c>
      <c r="AX238" s="16" t="s">
        <v>83</v>
      </c>
      <c r="AY238" s="284" t="s">
        <v>174</v>
      </c>
    </row>
    <row r="239" s="12" customFormat="1" ht="22.8" customHeight="1">
      <c r="A239" s="12"/>
      <c r="B239" s="212"/>
      <c r="C239" s="213"/>
      <c r="D239" s="214" t="s">
        <v>75</v>
      </c>
      <c r="E239" s="226" t="s">
        <v>85</v>
      </c>
      <c r="F239" s="226" t="s">
        <v>283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SUM(P240:P264)</f>
        <v>0</v>
      </c>
      <c r="Q239" s="220"/>
      <c r="R239" s="221">
        <f>SUM(R240:R264)</f>
        <v>19.223664629999998</v>
      </c>
      <c r="S239" s="220"/>
      <c r="T239" s="222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83</v>
      </c>
      <c r="AT239" s="224" t="s">
        <v>75</v>
      </c>
      <c r="AU239" s="224" t="s">
        <v>83</v>
      </c>
      <c r="AY239" s="223" t="s">
        <v>174</v>
      </c>
      <c r="BK239" s="225">
        <f>SUM(BK240:BK264)</f>
        <v>0</v>
      </c>
    </row>
    <row r="240" s="2" customFormat="1" ht="24.15" customHeight="1">
      <c r="A240" s="39"/>
      <c r="B240" s="40"/>
      <c r="C240" s="228" t="s">
        <v>284</v>
      </c>
      <c r="D240" s="228" t="s">
        <v>176</v>
      </c>
      <c r="E240" s="229" t="s">
        <v>285</v>
      </c>
      <c r="F240" s="230" t="s">
        <v>286</v>
      </c>
      <c r="G240" s="231" t="s">
        <v>203</v>
      </c>
      <c r="H240" s="232">
        <v>1.125</v>
      </c>
      <c r="I240" s="233"/>
      <c r="J240" s="234">
        <f>ROUND(I240*H240,2)</f>
        <v>0</v>
      </c>
      <c r="K240" s="230" t="s">
        <v>180</v>
      </c>
      <c r="L240" s="45"/>
      <c r="M240" s="235" t="s">
        <v>1</v>
      </c>
      <c r="N240" s="236" t="s">
        <v>41</v>
      </c>
      <c r="O240" s="92"/>
      <c r="P240" s="237">
        <f>O240*H240</f>
        <v>0</v>
      </c>
      <c r="Q240" s="237">
        <v>2.1600000000000001</v>
      </c>
      <c r="R240" s="237">
        <f>Q240*H240</f>
        <v>2.4300000000000002</v>
      </c>
      <c r="S240" s="237">
        <v>0</v>
      </c>
      <c r="T240" s="23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181</v>
      </c>
      <c r="AT240" s="239" t="s">
        <v>176</v>
      </c>
      <c r="AU240" s="239" t="s">
        <v>85</v>
      </c>
      <c r="AY240" s="18" t="s">
        <v>174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83</v>
      </c>
      <c r="BK240" s="240">
        <f>ROUND(I240*H240,2)</f>
        <v>0</v>
      </c>
      <c r="BL240" s="18" t="s">
        <v>181</v>
      </c>
      <c r="BM240" s="239" t="s">
        <v>287</v>
      </c>
    </row>
    <row r="241" s="14" customFormat="1">
      <c r="A241" s="14"/>
      <c r="B241" s="252"/>
      <c r="C241" s="253"/>
      <c r="D241" s="243" t="s">
        <v>183</v>
      </c>
      <c r="E241" s="254" t="s">
        <v>1</v>
      </c>
      <c r="F241" s="255" t="s">
        <v>288</v>
      </c>
      <c r="G241" s="253"/>
      <c r="H241" s="256">
        <v>1.125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183</v>
      </c>
      <c r="AU241" s="262" t="s">
        <v>85</v>
      </c>
      <c r="AV241" s="14" t="s">
        <v>85</v>
      </c>
      <c r="AW241" s="14" t="s">
        <v>32</v>
      </c>
      <c r="AX241" s="14" t="s">
        <v>76</v>
      </c>
      <c r="AY241" s="262" t="s">
        <v>174</v>
      </c>
    </row>
    <row r="242" s="15" customFormat="1">
      <c r="A242" s="15"/>
      <c r="B242" s="263"/>
      <c r="C242" s="264"/>
      <c r="D242" s="243" t="s">
        <v>183</v>
      </c>
      <c r="E242" s="265" t="s">
        <v>1</v>
      </c>
      <c r="F242" s="266" t="s">
        <v>187</v>
      </c>
      <c r="G242" s="264"/>
      <c r="H242" s="267">
        <v>1.125</v>
      </c>
      <c r="I242" s="268"/>
      <c r="J242" s="264"/>
      <c r="K242" s="264"/>
      <c r="L242" s="269"/>
      <c r="M242" s="270"/>
      <c r="N242" s="271"/>
      <c r="O242" s="271"/>
      <c r="P242" s="271"/>
      <c r="Q242" s="271"/>
      <c r="R242" s="271"/>
      <c r="S242" s="271"/>
      <c r="T242" s="27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3" t="s">
        <v>183</v>
      </c>
      <c r="AU242" s="273" t="s">
        <v>85</v>
      </c>
      <c r="AV242" s="15" t="s">
        <v>188</v>
      </c>
      <c r="AW242" s="15" t="s">
        <v>32</v>
      </c>
      <c r="AX242" s="15" t="s">
        <v>76</v>
      </c>
      <c r="AY242" s="273" t="s">
        <v>174</v>
      </c>
    </row>
    <row r="243" s="16" customFormat="1">
      <c r="A243" s="16"/>
      <c r="B243" s="274"/>
      <c r="C243" s="275"/>
      <c r="D243" s="243" t="s">
        <v>183</v>
      </c>
      <c r="E243" s="276" t="s">
        <v>1</v>
      </c>
      <c r="F243" s="277" t="s">
        <v>189</v>
      </c>
      <c r="G243" s="275"/>
      <c r="H243" s="278">
        <v>1.125</v>
      </c>
      <c r="I243" s="279"/>
      <c r="J243" s="275"/>
      <c r="K243" s="275"/>
      <c r="L243" s="280"/>
      <c r="M243" s="281"/>
      <c r="N243" s="282"/>
      <c r="O243" s="282"/>
      <c r="P243" s="282"/>
      <c r="Q243" s="282"/>
      <c r="R243" s="282"/>
      <c r="S243" s="282"/>
      <c r="T243" s="283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84" t="s">
        <v>183</v>
      </c>
      <c r="AU243" s="284" t="s">
        <v>85</v>
      </c>
      <c r="AV243" s="16" t="s">
        <v>181</v>
      </c>
      <c r="AW243" s="16" t="s">
        <v>32</v>
      </c>
      <c r="AX243" s="16" t="s">
        <v>83</v>
      </c>
      <c r="AY243" s="284" t="s">
        <v>174</v>
      </c>
    </row>
    <row r="244" s="2" customFormat="1" ht="24.15" customHeight="1">
      <c r="A244" s="39"/>
      <c r="B244" s="40"/>
      <c r="C244" s="228" t="s">
        <v>289</v>
      </c>
      <c r="D244" s="228" t="s">
        <v>176</v>
      </c>
      <c r="E244" s="229" t="s">
        <v>290</v>
      </c>
      <c r="F244" s="230" t="s">
        <v>291</v>
      </c>
      <c r="G244" s="231" t="s">
        <v>203</v>
      </c>
      <c r="H244" s="232">
        <v>6.407</v>
      </c>
      <c r="I244" s="233"/>
      <c r="J244" s="234">
        <f>ROUND(I244*H244,2)</f>
        <v>0</v>
      </c>
      <c r="K244" s="230" t="s">
        <v>180</v>
      </c>
      <c r="L244" s="45"/>
      <c r="M244" s="235" t="s">
        <v>1</v>
      </c>
      <c r="N244" s="236" t="s">
        <v>41</v>
      </c>
      <c r="O244" s="92"/>
      <c r="P244" s="237">
        <f>O244*H244</f>
        <v>0</v>
      </c>
      <c r="Q244" s="237">
        <v>2.5018699999999998</v>
      </c>
      <c r="R244" s="237">
        <f>Q244*H244</f>
        <v>16.029481089999997</v>
      </c>
      <c r="S244" s="237">
        <v>0</v>
      </c>
      <c r="T244" s="23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9" t="s">
        <v>181</v>
      </c>
      <c r="AT244" s="239" t="s">
        <v>176</v>
      </c>
      <c r="AU244" s="239" t="s">
        <v>85</v>
      </c>
      <c r="AY244" s="18" t="s">
        <v>174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8" t="s">
        <v>83</v>
      </c>
      <c r="BK244" s="240">
        <f>ROUND(I244*H244,2)</f>
        <v>0</v>
      </c>
      <c r="BL244" s="18" t="s">
        <v>181</v>
      </c>
      <c r="BM244" s="239" t="s">
        <v>292</v>
      </c>
    </row>
    <row r="245" s="13" customFormat="1">
      <c r="A245" s="13"/>
      <c r="B245" s="241"/>
      <c r="C245" s="242"/>
      <c r="D245" s="243" t="s">
        <v>183</v>
      </c>
      <c r="E245" s="244" t="s">
        <v>1</v>
      </c>
      <c r="F245" s="245" t="s">
        <v>293</v>
      </c>
      <c r="G245" s="242"/>
      <c r="H245" s="244" t="s">
        <v>1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183</v>
      </c>
      <c r="AU245" s="251" t="s">
        <v>85</v>
      </c>
      <c r="AV245" s="13" t="s">
        <v>83</v>
      </c>
      <c r="AW245" s="13" t="s">
        <v>32</v>
      </c>
      <c r="AX245" s="13" t="s">
        <v>76</v>
      </c>
      <c r="AY245" s="251" t="s">
        <v>174</v>
      </c>
    </row>
    <row r="246" s="14" customFormat="1">
      <c r="A246" s="14"/>
      <c r="B246" s="252"/>
      <c r="C246" s="253"/>
      <c r="D246" s="243" t="s">
        <v>183</v>
      </c>
      <c r="E246" s="254" t="s">
        <v>1</v>
      </c>
      <c r="F246" s="255" t="s">
        <v>294</v>
      </c>
      <c r="G246" s="253"/>
      <c r="H246" s="256">
        <v>2.7999999999999998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2" t="s">
        <v>183</v>
      </c>
      <c r="AU246" s="262" t="s">
        <v>85</v>
      </c>
      <c r="AV246" s="14" t="s">
        <v>85</v>
      </c>
      <c r="AW246" s="14" t="s">
        <v>32</v>
      </c>
      <c r="AX246" s="14" t="s">
        <v>76</v>
      </c>
      <c r="AY246" s="262" t="s">
        <v>174</v>
      </c>
    </row>
    <row r="247" s="14" customFormat="1">
      <c r="A247" s="14"/>
      <c r="B247" s="252"/>
      <c r="C247" s="253"/>
      <c r="D247" s="243" t="s">
        <v>183</v>
      </c>
      <c r="E247" s="254" t="s">
        <v>1</v>
      </c>
      <c r="F247" s="255" t="s">
        <v>295</v>
      </c>
      <c r="G247" s="253"/>
      <c r="H247" s="256">
        <v>1.98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2" t="s">
        <v>183</v>
      </c>
      <c r="AU247" s="262" t="s">
        <v>85</v>
      </c>
      <c r="AV247" s="14" t="s">
        <v>85</v>
      </c>
      <c r="AW247" s="14" t="s">
        <v>32</v>
      </c>
      <c r="AX247" s="14" t="s">
        <v>76</v>
      </c>
      <c r="AY247" s="262" t="s">
        <v>174</v>
      </c>
    </row>
    <row r="248" s="14" customFormat="1">
      <c r="A248" s="14"/>
      <c r="B248" s="252"/>
      <c r="C248" s="253"/>
      <c r="D248" s="243" t="s">
        <v>183</v>
      </c>
      <c r="E248" s="254" t="s">
        <v>1</v>
      </c>
      <c r="F248" s="255" t="s">
        <v>296</v>
      </c>
      <c r="G248" s="253"/>
      <c r="H248" s="256">
        <v>0.75600000000000001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2" t="s">
        <v>183</v>
      </c>
      <c r="AU248" s="262" t="s">
        <v>85</v>
      </c>
      <c r="AV248" s="14" t="s">
        <v>85</v>
      </c>
      <c r="AW248" s="14" t="s">
        <v>32</v>
      </c>
      <c r="AX248" s="14" t="s">
        <v>76</v>
      </c>
      <c r="AY248" s="262" t="s">
        <v>174</v>
      </c>
    </row>
    <row r="249" s="14" customFormat="1">
      <c r="A249" s="14"/>
      <c r="B249" s="252"/>
      <c r="C249" s="253"/>
      <c r="D249" s="243" t="s">
        <v>183</v>
      </c>
      <c r="E249" s="254" t="s">
        <v>1</v>
      </c>
      <c r="F249" s="255" t="s">
        <v>297</v>
      </c>
      <c r="G249" s="253"/>
      <c r="H249" s="256">
        <v>0.871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183</v>
      </c>
      <c r="AU249" s="262" t="s">
        <v>85</v>
      </c>
      <c r="AV249" s="14" t="s">
        <v>85</v>
      </c>
      <c r="AW249" s="14" t="s">
        <v>32</v>
      </c>
      <c r="AX249" s="14" t="s">
        <v>76</v>
      </c>
      <c r="AY249" s="262" t="s">
        <v>174</v>
      </c>
    </row>
    <row r="250" s="15" customFormat="1">
      <c r="A250" s="15"/>
      <c r="B250" s="263"/>
      <c r="C250" s="264"/>
      <c r="D250" s="243" t="s">
        <v>183</v>
      </c>
      <c r="E250" s="265" t="s">
        <v>1</v>
      </c>
      <c r="F250" s="266" t="s">
        <v>187</v>
      </c>
      <c r="G250" s="264"/>
      <c r="H250" s="267">
        <v>6.407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3" t="s">
        <v>183</v>
      </c>
      <c r="AU250" s="273" t="s">
        <v>85</v>
      </c>
      <c r="AV250" s="15" t="s">
        <v>188</v>
      </c>
      <c r="AW250" s="15" t="s">
        <v>32</v>
      </c>
      <c r="AX250" s="15" t="s">
        <v>76</v>
      </c>
      <c r="AY250" s="273" t="s">
        <v>174</v>
      </c>
    </row>
    <row r="251" s="16" customFormat="1">
      <c r="A251" s="16"/>
      <c r="B251" s="274"/>
      <c r="C251" s="275"/>
      <c r="D251" s="243" t="s">
        <v>183</v>
      </c>
      <c r="E251" s="276" t="s">
        <v>1</v>
      </c>
      <c r="F251" s="277" t="s">
        <v>189</v>
      </c>
      <c r="G251" s="275"/>
      <c r="H251" s="278">
        <v>6.407</v>
      </c>
      <c r="I251" s="279"/>
      <c r="J251" s="275"/>
      <c r="K251" s="275"/>
      <c r="L251" s="280"/>
      <c r="M251" s="281"/>
      <c r="N251" s="282"/>
      <c r="O251" s="282"/>
      <c r="P251" s="282"/>
      <c r="Q251" s="282"/>
      <c r="R251" s="282"/>
      <c r="S251" s="282"/>
      <c r="T251" s="283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84" t="s">
        <v>183</v>
      </c>
      <c r="AU251" s="284" t="s">
        <v>85</v>
      </c>
      <c r="AV251" s="16" t="s">
        <v>181</v>
      </c>
      <c r="AW251" s="16" t="s">
        <v>32</v>
      </c>
      <c r="AX251" s="16" t="s">
        <v>83</v>
      </c>
      <c r="AY251" s="284" t="s">
        <v>174</v>
      </c>
    </row>
    <row r="252" s="2" customFormat="1" ht="16.5" customHeight="1">
      <c r="A252" s="39"/>
      <c r="B252" s="40"/>
      <c r="C252" s="228" t="s">
        <v>298</v>
      </c>
      <c r="D252" s="228" t="s">
        <v>176</v>
      </c>
      <c r="E252" s="229" t="s">
        <v>299</v>
      </c>
      <c r="F252" s="230" t="s">
        <v>300</v>
      </c>
      <c r="G252" s="231" t="s">
        <v>179</v>
      </c>
      <c r="H252" s="232">
        <v>31.347999999999999</v>
      </c>
      <c r="I252" s="233"/>
      <c r="J252" s="234">
        <f>ROUND(I252*H252,2)</f>
        <v>0</v>
      </c>
      <c r="K252" s="230" t="s">
        <v>180</v>
      </c>
      <c r="L252" s="45"/>
      <c r="M252" s="235" t="s">
        <v>1</v>
      </c>
      <c r="N252" s="236" t="s">
        <v>41</v>
      </c>
      <c r="O252" s="92"/>
      <c r="P252" s="237">
        <f>O252*H252</f>
        <v>0</v>
      </c>
      <c r="Q252" s="237">
        <v>0.0026900000000000001</v>
      </c>
      <c r="R252" s="237">
        <f>Q252*H252</f>
        <v>0.084326120000000004</v>
      </c>
      <c r="S252" s="237">
        <v>0</v>
      </c>
      <c r="T252" s="23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9" t="s">
        <v>181</v>
      </c>
      <c r="AT252" s="239" t="s">
        <v>176</v>
      </c>
      <c r="AU252" s="239" t="s">
        <v>85</v>
      </c>
      <c r="AY252" s="18" t="s">
        <v>174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8" t="s">
        <v>83</v>
      </c>
      <c r="BK252" s="240">
        <f>ROUND(I252*H252,2)</f>
        <v>0</v>
      </c>
      <c r="BL252" s="18" t="s">
        <v>181</v>
      </c>
      <c r="BM252" s="239" t="s">
        <v>301</v>
      </c>
    </row>
    <row r="253" s="13" customFormat="1">
      <c r="A253" s="13"/>
      <c r="B253" s="241"/>
      <c r="C253" s="242"/>
      <c r="D253" s="243" t="s">
        <v>183</v>
      </c>
      <c r="E253" s="244" t="s">
        <v>1</v>
      </c>
      <c r="F253" s="245" t="s">
        <v>293</v>
      </c>
      <c r="G253" s="242"/>
      <c r="H253" s="244" t="s">
        <v>1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183</v>
      </c>
      <c r="AU253" s="251" t="s">
        <v>85</v>
      </c>
      <c r="AV253" s="13" t="s">
        <v>83</v>
      </c>
      <c r="AW253" s="13" t="s">
        <v>32</v>
      </c>
      <c r="AX253" s="13" t="s">
        <v>76</v>
      </c>
      <c r="AY253" s="251" t="s">
        <v>174</v>
      </c>
    </row>
    <row r="254" s="14" customFormat="1">
      <c r="A254" s="14"/>
      <c r="B254" s="252"/>
      <c r="C254" s="253"/>
      <c r="D254" s="243" t="s">
        <v>183</v>
      </c>
      <c r="E254" s="254" t="s">
        <v>1</v>
      </c>
      <c r="F254" s="255" t="s">
        <v>302</v>
      </c>
      <c r="G254" s="253"/>
      <c r="H254" s="256">
        <v>12.645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2" t="s">
        <v>183</v>
      </c>
      <c r="AU254" s="262" t="s">
        <v>85</v>
      </c>
      <c r="AV254" s="14" t="s">
        <v>85</v>
      </c>
      <c r="AW254" s="14" t="s">
        <v>32</v>
      </c>
      <c r="AX254" s="14" t="s">
        <v>76</v>
      </c>
      <c r="AY254" s="262" t="s">
        <v>174</v>
      </c>
    </row>
    <row r="255" s="14" customFormat="1">
      <c r="A255" s="14"/>
      <c r="B255" s="252"/>
      <c r="C255" s="253"/>
      <c r="D255" s="243" t="s">
        <v>183</v>
      </c>
      <c r="E255" s="254" t="s">
        <v>1</v>
      </c>
      <c r="F255" s="255" t="s">
        <v>303</v>
      </c>
      <c r="G255" s="253"/>
      <c r="H255" s="256">
        <v>9.9000000000000004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183</v>
      </c>
      <c r="AU255" s="262" t="s">
        <v>85</v>
      </c>
      <c r="AV255" s="14" t="s">
        <v>85</v>
      </c>
      <c r="AW255" s="14" t="s">
        <v>32</v>
      </c>
      <c r="AX255" s="14" t="s">
        <v>76</v>
      </c>
      <c r="AY255" s="262" t="s">
        <v>174</v>
      </c>
    </row>
    <row r="256" s="14" customFormat="1">
      <c r="A256" s="14"/>
      <c r="B256" s="252"/>
      <c r="C256" s="253"/>
      <c r="D256" s="243" t="s">
        <v>183</v>
      </c>
      <c r="E256" s="254" t="s">
        <v>1</v>
      </c>
      <c r="F256" s="255" t="s">
        <v>304</v>
      </c>
      <c r="G256" s="253"/>
      <c r="H256" s="256">
        <v>4.1500000000000004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183</v>
      </c>
      <c r="AU256" s="262" t="s">
        <v>85</v>
      </c>
      <c r="AV256" s="14" t="s">
        <v>85</v>
      </c>
      <c r="AW256" s="14" t="s">
        <v>32</v>
      </c>
      <c r="AX256" s="14" t="s">
        <v>76</v>
      </c>
      <c r="AY256" s="262" t="s">
        <v>174</v>
      </c>
    </row>
    <row r="257" s="14" customFormat="1">
      <c r="A257" s="14"/>
      <c r="B257" s="252"/>
      <c r="C257" s="253"/>
      <c r="D257" s="243" t="s">
        <v>183</v>
      </c>
      <c r="E257" s="254" t="s">
        <v>1</v>
      </c>
      <c r="F257" s="255" t="s">
        <v>305</v>
      </c>
      <c r="G257" s="253"/>
      <c r="H257" s="256">
        <v>4.6529999999999996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2" t="s">
        <v>183</v>
      </c>
      <c r="AU257" s="262" t="s">
        <v>85</v>
      </c>
      <c r="AV257" s="14" t="s">
        <v>85</v>
      </c>
      <c r="AW257" s="14" t="s">
        <v>32</v>
      </c>
      <c r="AX257" s="14" t="s">
        <v>76</v>
      </c>
      <c r="AY257" s="262" t="s">
        <v>174</v>
      </c>
    </row>
    <row r="258" s="15" customFormat="1">
      <c r="A258" s="15"/>
      <c r="B258" s="263"/>
      <c r="C258" s="264"/>
      <c r="D258" s="243" t="s">
        <v>183</v>
      </c>
      <c r="E258" s="265" t="s">
        <v>1</v>
      </c>
      <c r="F258" s="266" t="s">
        <v>187</v>
      </c>
      <c r="G258" s="264"/>
      <c r="H258" s="267">
        <v>31.347999999999999</v>
      </c>
      <c r="I258" s="268"/>
      <c r="J258" s="264"/>
      <c r="K258" s="264"/>
      <c r="L258" s="269"/>
      <c r="M258" s="270"/>
      <c r="N258" s="271"/>
      <c r="O258" s="271"/>
      <c r="P258" s="271"/>
      <c r="Q258" s="271"/>
      <c r="R258" s="271"/>
      <c r="S258" s="271"/>
      <c r="T258" s="27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3" t="s">
        <v>183</v>
      </c>
      <c r="AU258" s="273" t="s">
        <v>85</v>
      </c>
      <c r="AV258" s="15" t="s">
        <v>188</v>
      </c>
      <c r="AW258" s="15" t="s">
        <v>32</v>
      </c>
      <c r="AX258" s="15" t="s">
        <v>76</v>
      </c>
      <c r="AY258" s="273" t="s">
        <v>174</v>
      </c>
    </row>
    <row r="259" s="16" customFormat="1">
      <c r="A259" s="16"/>
      <c r="B259" s="274"/>
      <c r="C259" s="275"/>
      <c r="D259" s="243" t="s">
        <v>183</v>
      </c>
      <c r="E259" s="276" t="s">
        <v>1</v>
      </c>
      <c r="F259" s="277" t="s">
        <v>189</v>
      </c>
      <c r="G259" s="275"/>
      <c r="H259" s="278">
        <v>31.347999999999999</v>
      </c>
      <c r="I259" s="279"/>
      <c r="J259" s="275"/>
      <c r="K259" s="275"/>
      <c r="L259" s="280"/>
      <c r="M259" s="281"/>
      <c r="N259" s="282"/>
      <c r="O259" s="282"/>
      <c r="P259" s="282"/>
      <c r="Q259" s="282"/>
      <c r="R259" s="282"/>
      <c r="S259" s="282"/>
      <c r="T259" s="283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4" t="s">
        <v>183</v>
      </c>
      <c r="AU259" s="284" t="s">
        <v>85</v>
      </c>
      <c r="AV259" s="16" t="s">
        <v>181</v>
      </c>
      <c r="AW259" s="16" t="s">
        <v>32</v>
      </c>
      <c r="AX259" s="16" t="s">
        <v>83</v>
      </c>
      <c r="AY259" s="284" t="s">
        <v>174</v>
      </c>
    </row>
    <row r="260" s="2" customFormat="1" ht="16.5" customHeight="1">
      <c r="A260" s="39"/>
      <c r="B260" s="40"/>
      <c r="C260" s="228" t="s">
        <v>7</v>
      </c>
      <c r="D260" s="228" t="s">
        <v>176</v>
      </c>
      <c r="E260" s="229" t="s">
        <v>306</v>
      </c>
      <c r="F260" s="230" t="s">
        <v>307</v>
      </c>
      <c r="G260" s="231" t="s">
        <v>179</v>
      </c>
      <c r="H260" s="232">
        <v>31.347999999999999</v>
      </c>
      <c r="I260" s="233"/>
      <c r="J260" s="234">
        <f>ROUND(I260*H260,2)</f>
        <v>0</v>
      </c>
      <c r="K260" s="230" t="s">
        <v>180</v>
      </c>
      <c r="L260" s="45"/>
      <c r="M260" s="235" t="s">
        <v>1</v>
      </c>
      <c r="N260" s="236" t="s">
        <v>41</v>
      </c>
      <c r="O260" s="92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9" t="s">
        <v>181</v>
      </c>
      <c r="AT260" s="239" t="s">
        <v>176</v>
      </c>
      <c r="AU260" s="239" t="s">
        <v>85</v>
      </c>
      <c r="AY260" s="18" t="s">
        <v>174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8" t="s">
        <v>83</v>
      </c>
      <c r="BK260" s="240">
        <f>ROUND(I260*H260,2)</f>
        <v>0</v>
      </c>
      <c r="BL260" s="18" t="s">
        <v>181</v>
      </c>
      <c r="BM260" s="239" t="s">
        <v>308</v>
      </c>
    </row>
    <row r="261" s="2" customFormat="1" ht="21.75" customHeight="1">
      <c r="A261" s="39"/>
      <c r="B261" s="40"/>
      <c r="C261" s="228" t="s">
        <v>309</v>
      </c>
      <c r="D261" s="228" t="s">
        <v>176</v>
      </c>
      <c r="E261" s="229" t="s">
        <v>310</v>
      </c>
      <c r="F261" s="230" t="s">
        <v>311</v>
      </c>
      <c r="G261" s="231" t="s">
        <v>231</v>
      </c>
      <c r="H261" s="232">
        <v>0.64100000000000001</v>
      </c>
      <c r="I261" s="233"/>
      <c r="J261" s="234">
        <f>ROUND(I261*H261,2)</f>
        <v>0</v>
      </c>
      <c r="K261" s="230" t="s">
        <v>180</v>
      </c>
      <c r="L261" s="45"/>
      <c r="M261" s="235" t="s">
        <v>1</v>
      </c>
      <c r="N261" s="236" t="s">
        <v>41</v>
      </c>
      <c r="O261" s="92"/>
      <c r="P261" s="237">
        <f>O261*H261</f>
        <v>0</v>
      </c>
      <c r="Q261" s="237">
        <v>1.0606199999999999</v>
      </c>
      <c r="R261" s="237">
        <f>Q261*H261</f>
        <v>0.67985741999999993</v>
      </c>
      <c r="S261" s="237">
        <v>0</v>
      </c>
      <c r="T261" s="23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9" t="s">
        <v>181</v>
      </c>
      <c r="AT261" s="239" t="s">
        <v>176</v>
      </c>
      <c r="AU261" s="239" t="s">
        <v>85</v>
      </c>
      <c r="AY261" s="18" t="s">
        <v>174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8" t="s">
        <v>83</v>
      </c>
      <c r="BK261" s="240">
        <f>ROUND(I261*H261,2)</f>
        <v>0</v>
      </c>
      <c r="BL261" s="18" t="s">
        <v>181</v>
      </c>
      <c r="BM261" s="239" t="s">
        <v>312</v>
      </c>
    </row>
    <row r="262" s="14" customFormat="1">
      <c r="A262" s="14"/>
      <c r="B262" s="252"/>
      <c r="C262" s="253"/>
      <c r="D262" s="243" t="s">
        <v>183</v>
      </c>
      <c r="E262" s="254" t="s">
        <v>1</v>
      </c>
      <c r="F262" s="255" t="s">
        <v>313</v>
      </c>
      <c r="G262" s="253"/>
      <c r="H262" s="256">
        <v>0.64100000000000001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2" t="s">
        <v>183</v>
      </c>
      <c r="AU262" s="262" t="s">
        <v>85</v>
      </c>
      <c r="AV262" s="14" t="s">
        <v>85</v>
      </c>
      <c r="AW262" s="14" t="s">
        <v>32</v>
      </c>
      <c r="AX262" s="14" t="s">
        <v>76</v>
      </c>
      <c r="AY262" s="262" t="s">
        <v>174</v>
      </c>
    </row>
    <row r="263" s="15" customFormat="1">
      <c r="A263" s="15"/>
      <c r="B263" s="263"/>
      <c r="C263" s="264"/>
      <c r="D263" s="243" t="s">
        <v>183</v>
      </c>
      <c r="E263" s="265" t="s">
        <v>1</v>
      </c>
      <c r="F263" s="266" t="s">
        <v>187</v>
      </c>
      <c r="G263" s="264"/>
      <c r="H263" s="267">
        <v>0.64100000000000001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3" t="s">
        <v>183</v>
      </c>
      <c r="AU263" s="273" t="s">
        <v>85</v>
      </c>
      <c r="AV263" s="15" t="s">
        <v>188</v>
      </c>
      <c r="AW263" s="15" t="s">
        <v>32</v>
      </c>
      <c r="AX263" s="15" t="s">
        <v>76</v>
      </c>
      <c r="AY263" s="273" t="s">
        <v>174</v>
      </c>
    </row>
    <row r="264" s="16" customFormat="1">
      <c r="A264" s="16"/>
      <c r="B264" s="274"/>
      <c r="C264" s="275"/>
      <c r="D264" s="243" t="s">
        <v>183</v>
      </c>
      <c r="E264" s="276" t="s">
        <v>1</v>
      </c>
      <c r="F264" s="277" t="s">
        <v>189</v>
      </c>
      <c r="G264" s="275"/>
      <c r="H264" s="278">
        <v>0.64100000000000001</v>
      </c>
      <c r="I264" s="279"/>
      <c r="J264" s="275"/>
      <c r="K264" s="275"/>
      <c r="L264" s="280"/>
      <c r="M264" s="281"/>
      <c r="N264" s="282"/>
      <c r="O264" s="282"/>
      <c r="P264" s="282"/>
      <c r="Q264" s="282"/>
      <c r="R264" s="282"/>
      <c r="S264" s="282"/>
      <c r="T264" s="283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84" t="s">
        <v>183</v>
      </c>
      <c r="AU264" s="284" t="s">
        <v>85</v>
      </c>
      <c r="AV264" s="16" t="s">
        <v>181</v>
      </c>
      <c r="AW264" s="16" t="s">
        <v>32</v>
      </c>
      <c r="AX264" s="16" t="s">
        <v>83</v>
      </c>
      <c r="AY264" s="284" t="s">
        <v>174</v>
      </c>
    </row>
    <row r="265" s="12" customFormat="1" ht="22.8" customHeight="1">
      <c r="A265" s="12"/>
      <c r="B265" s="212"/>
      <c r="C265" s="213"/>
      <c r="D265" s="214" t="s">
        <v>75</v>
      </c>
      <c r="E265" s="226" t="s">
        <v>188</v>
      </c>
      <c r="F265" s="226" t="s">
        <v>314</v>
      </c>
      <c r="G265" s="213"/>
      <c r="H265" s="213"/>
      <c r="I265" s="216"/>
      <c r="J265" s="227">
        <f>BK265</f>
        <v>0</v>
      </c>
      <c r="K265" s="213"/>
      <c r="L265" s="218"/>
      <c r="M265" s="219"/>
      <c r="N265" s="220"/>
      <c r="O265" s="220"/>
      <c r="P265" s="221">
        <f>SUM(P266:P282)</f>
        <v>0</v>
      </c>
      <c r="Q265" s="220"/>
      <c r="R265" s="221">
        <f>SUM(R266:R282)</f>
        <v>1.1383765800000001</v>
      </c>
      <c r="S265" s="220"/>
      <c r="T265" s="222">
        <f>SUM(T266:T282)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3" t="s">
        <v>83</v>
      </c>
      <c r="AT265" s="224" t="s">
        <v>75</v>
      </c>
      <c r="AU265" s="224" t="s">
        <v>83</v>
      </c>
      <c r="AY265" s="223" t="s">
        <v>174</v>
      </c>
      <c r="BK265" s="225">
        <f>SUM(BK266:BK282)</f>
        <v>0</v>
      </c>
    </row>
    <row r="266" s="2" customFormat="1" ht="16.5" customHeight="1">
      <c r="A266" s="39"/>
      <c r="B266" s="40"/>
      <c r="C266" s="228" t="s">
        <v>315</v>
      </c>
      <c r="D266" s="228" t="s">
        <v>176</v>
      </c>
      <c r="E266" s="229" t="s">
        <v>316</v>
      </c>
      <c r="F266" s="230" t="s">
        <v>317</v>
      </c>
      <c r="G266" s="231" t="s">
        <v>203</v>
      </c>
      <c r="H266" s="232">
        <v>5.9779999999999998</v>
      </c>
      <c r="I266" s="233"/>
      <c r="J266" s="234">
        <f>ROUND(I266*H266,2)</f>
        <v>0</v>
      </c>
      <c r="K266" s="230" t="s">
        <v>180</v>
      </c>
      <c r="L266" s="45"/>
      <c r="M266" s="235" t="s">
        <v>1</v>
      </c>
      <c r="N266" s="236" t="s">
        <v>41</v>
      </c>
      <c r="O266" s="92"/>
      <c r="P266" s="237">
        <f>O266*H266</f>
        <v>0</v>
      </c>
      <c r="Q266" s="237">
        <v>0</v>
      </c>
      <c r="R266" s="237">
        <f>Q266*H266</f>
        <v>0</v>
      </c>
      <c r="S266" s="237">
        <v>0</v>
      </c>
      <c r="T266" s="23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9" t="s">
        <v>181</v>
      </c>
      <c r="AT266" s="239" t="s">
        <v>176</v>
      </c>
      <c r="AU266" s="239" t="s">
        <v>85</v>
      </c>
      <c r="AY266" s="18" t="s">
        <v>174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8" t="s">
        <v>83</v>
      </c>
      <c r="BK266" s="240">
        <f>ROUND(I266*H266,2)</f>
        <v>0</v>
      </c>
      <c r="BL266" s="18" t="s">
        <v>181</v>
      </c>
      <c r="BM266" s="239" t="s">
        <v>318</v>
      </c>
    </row>
    <row r="267" s="14" customFormat="1">
      <c r="A267" s="14"/>
      <c r="B267" s="252"/>
      <c r="C267" s="253"/>
      <c r="D267" s="243" t="s">
        <v>183</v>
      </c>
      <c r="E267" s="254" t="s">
        <v>1</v>
      </c>
      <c r="F267" s="255" t="s">
        <v>319</v>
      </c>
      <c r="G267" s="253"/>
      <c r="H267" s="256">
        <v>3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2" t="s">
        <v>183</v>
      </c>
      <c r="AU267" s="262" t="s">
        <v>85</v>
      </c>
      <c r="AV267" s="14" t="s">
        <v>85</v>
      </c>
      <c r="AW267" s="14" t="s">
        <v>32</v>
      </c>
      <c r="AX267" s="14" t="s">
        <v>76</v>
      </c>
      <c r="AY267" s="262" t="s">
        <v>174</v>
      </c>
    </row>
    <row r="268" s="14" customFormat="1">
      <c r="A268" s="14"/>
      <c r="B268" s="252"/>
      <c r="C268" s="253"/>
      <c r="D268" s="243" t="s">
        <v>183</v>
      </c>
      <c r="E268" s="254" t="s">
        <v>1</v>
      </c>
      <c r="F268" s="255" t="s">
        <v>320</v>
      </c>
      <c r="G268" s="253"/>
      <c r="H268" s="256">
        <v>1.6819999999999999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2" t="s">
        <v>183</v>
      </c>
      <c r="AU268" s="262" t="s">
        <v>85</v>
      </c>
      <c r="AV268" s="14" t="s">
        <v>85</v>
      </c>
      <c r="AW268" s="14" t="s">
        <v>32</v>
      </c>
      <c r="AX268" s="14" t="s">
        <v>76</v>
      </c>
      <c r="AY268" s="262" t="s">
        <v>174</v>
      </c>
    </row>
    <row r="269" s="14" customFormat="1">
      <c r="A269" s="14"/>
      <c r="B269" s="252"/>
      <c r="C269" s="253"/>
      <c r="D269" s="243" t="s">
        <v>183</v>
      </c>
      <c r="E269" s="254" t="s">
        <v>1</v>
      </c>
      <c r="F269" s="255" t="s">
        <v>321</v>
      </c>
      <c r="G269" s="253"/>
      <c r="H269" s="256">
        <v>1.296</v>
      </c>
      <c r="I269" s="257"/>
      <c r="J269" s="253"/>
      <c r="K269" s="253"/>
      <c r="L269" s="258"/>
      <c r="M269" s="259"/>
      <c r="N269" s="260"/>
      <c r="O269" s="260"/>
      <c r="P269" s="260"/>
      <c r="Q269" s="260"/>
      <c r="R269" s="260"/>
      <c r="S269" s="260"/>
      <c r="T269" s="26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2" t="s">
        <v>183</v>
      </c>
      <c r="AU269" s="262" t="s">
        <v>85</v>
      </c>
      <c r="AV269" s="14" t="s">
        <v>85</v>
      </c>
      <c r="AW269" s="14" t="s">
        <v>32</v>
      </c>
      <c r="AX269" s="14" t="s">
        <v>76</v>
      </c>
      <c r="AY269" s="262" t="s">
        <v>174</v>
      </c>
    </row>
    <row r="270" s="15" customFormat="1">
      <c r="A270" s="15"/>
      <c r="B270" s="263"/>
      <c r="C270" s="264"/>
      <c r="D270" s="243" t="s">
        <v>183</v>
      </c>
      <c r="E270" s="265" t="s">
        <v>1</v>
      </c>
      <c r="F270" s="266" t="s">
        <v>187</v>
      </c>
      <c r="G270" s="264"/>
      <c r="H270" s="267">
        <v>5.9779999999999998</v>
      </c>
      <c r="I270" s="268"/>
      <c r="J270" s="264"/>
      <c r="K270" s="264"/>
      <c r="L270" s="269"/>
      <c r="M270" s="270"/>
      <c r="N270" s="271"/>
      <c r="O270" s="271"/>
      <c r="P270" s="271"/>
      <c r="Q270" s="271"/>
      <c r="R270" s="271"/>
      <c r="S270" s="271"/>
      <c r="T270" s="27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3" t="s">
        <v>183</v>
      </c>
      <c r="AU270" s="273" t="s">
        <v>85</v>
      </c>
      <c r="AV270" s="15" t="s">
        <v>188</v>
      </c>
      <c r="AW270" s="15" t="s">
        <v>32</v>
      </c>
      <c r="AX270" s="15" t="s">
        <v>76</v>
      </c>
      <c r="AY270" s="273" t="s">
        <v>174</v>
      </c>
    </row>
    <row r="271" s="16" customFormat="1">
      <c r="A271" s="16"/>
      <c r="B271" s="274"/>
      <c r="C271" s="275"/>
      <c r="D271" s="243" t="s">
        <v>183</v>
      </c>
      <c r="E271" s="276" t="s">
        <v>1</v>
      </c>
      <c r="F271" s="277" t="s">
        <v>189</v>
      </c>
      <c r="G271" s="275"/>
      <c r="H271" s="278">
        <v>5.9779999999999998</v>
      </c>
      <c r="I271" s="279"/>
      <c r="J271" s="275"/>
      <c r="K271" s="275"/>
      <c r="L271" s="280"/>
      <c r="M271" s="281"/>
      <c r="N271" s="282"/>
      <c r="O271" s="282"/>
      <c r="P271" s="282"/>
      <c r="Q271" s="282"/>
      <c r="R271" s="282"/>
      <c r="S271" s="282"/>
      <c r="T271" s="283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84" t="s">
        <v>183</v>
      </c>
      <c r="AU271" s="284" t="s">
        <v>85</v>
      </c>
      <c r="AV271" s="16" t="s">
        <v>181</v>
      </c>
      <c r="AW271" s="16" t="s">
        <v>32</v>
      </c>
      <c r="AX271" s="16" t="s">
        <v>83</v>
      </c>
      <c r="AY271" s="284" t="s">
        <v>174</v>
      </c>
    </row>
    <row r="272" s="2" customFormat="1" ht="24.15" customHeight="1">
      <c r="A272" s="39"/>
      <c r="B272" s="40"/>
      <c r="C272" s="228" t="s">
        <v>322</v>
      </c>
      <c r="D272" s="228" t="s">
        <v>176</v>
      </c>
      <c r="E272" s="229" t="s">
        <v>323</v>
      </c>
      <c r="F272" s="230" t="s">
        <v>324</v>
      </c>
      <c r="G272" s="231" t="s">
        <v>179</v>
      </c>
      <c r="H272" s="232">
        <v>60.381</v>
      </c>
      <c r="I272" s="233"/>
      <c r="J272" s="234">
        <f>ROUND(I272*H272,2)</f>
        <v>0</v>
      </c>
      <c r="K272" s="230" t="s">
        <v>180</v>
      </c>
      <c r="L272" s="45"/>
      <c r="M272" s="235" t="s">
        <v>1</v>
      </c>
      <c r="N272" s="236" t="s">
        <v>41</v>
      </c>
      <c r="O272" s="92"/>
      <c r="P272" s="237">
        <f>O272*H272</f>
        <v>0</v>
      </c>
      <c r="Q272" s="237">
        <v>0.0033500000000000001</v>
      </c>
      <c r="R272" s="237">
        <f>Q272*H272</f>
        <v>0.20227635000000002</v>
      </c>
      <c r="S272" s="237">
        <v>0</v>
      </c>
      <c r="T272" s="23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9" t="s">
        <v>181</v>
      </c>
      <c r="AT272" s="239" t="s">
        <v>176</v>
      </c>
      <c r="AU272" s="239" t="s">
        <v>85</v>
      </c>
      <c r="AY272" s="18" t="s">
        <v>174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8" t="s">
        <v>83</v>
      </c>
      <c r="BK272" s="240">
        <f>ROUND(I272*H272,2)</f>
        <v>0</v>
      </c>
      <c r="BL272" s="18" t="s">
        <v>181</v>
      </c>
      <c r="BM272" s="239" t="s">
        <v>325</v>
      </c>
    </row>
    <row r="273" s="14" customFormat="1">
      <c r="A273" s="14"/>
      <c r="B273" s="252"/>
      <c r="C273" s="253"/>
      <c r="D273" s="243" t="s">
        <v>183</v>
      </c>
      <c r="E273" s="254" t="s">
        <v>1</v>
      </c>
      <c r="F273" s="255" t="s">
        <v>326</v>
      </c>
      <c r="G273" s="253"/>
      <c r="H273" s="256">
        <v>30.120000000000001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2" t="s">
        <v>183</v>
      </c>
      <c r="AU273" s="262" t="s">
        <v>85</v>
      </c>
      <c r="AV273" s="14" t="s">
        <v>85</v>
      </c>
      <c r="AW273" s="14" t="s">
        <v>32</v>
      </c>
      <c r="AX273" s="14" t="s">
        <v>76</v>
      </c>
      <c r="AY273" s="262" t="s">
        <v>174</v>
      </c>
    </row>
    <row r="274" s="14" customFormat="1">
      <c r="A274" s="14"/>
      <c r="B274" s="252"/>
      <c r="C274" s="253"/>
      <c r="D274" s="243" t="s">
        <v>183</v>
      </c>
      <c r="E274" s="254" t="s">
        <v>1</v>
      </c>
      <c r="F274" s="255" t="s">
        <v>327</v>
      </c>
      <c r="G274" s="253"/>
      <c r="H274" s="256">
        <v>16.821000000000002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2" t="s">
        <v>183</v>
      </c>
      <c r="AU274" s="262" t="s">
        <v>85</v>
      </c>
      <c r="AV274" s="14" t="s">
        <v>85</v>
      </c>
      <c r="AW274" s="14" t="s">
        <v>32</v>
      </c>
      <c r="AX274" s="14" t="s">
        <v>76</v>
      </c>
      <c r="AY274" s="262" t="s">
        <v>174</v>
      </c>
    </row>
    <row r="275" s="14" customFormat="1">
      <c r="A275" s="14"/>
      <c r="B275" s="252"/>
      <c r="C275" s="253"/>
      <c r="D275" s="243" t="s">
        <v>183</v>
      </c>
      <c r="E275" s="254" t="s">
        <v>1</v>
      </c>
      <c r="F275" s="255" t="s">
        <v>328</v>
      </c>
      <c r="G275" s="253"/>
      <c r="H275" s="256">
        <v>13.44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183</v>
      </c>
      <c r="AU275" s="262" t="s">
        <v>85</v>
      </c>
      <c r="AV275" s="14" t="s">
        <v>85</v>
      </c>
      <c r="AW275" s="14" t="s">
        <v>32</v>
      </c>
      <c r="AX275" s="14" t="s">
        <v>76</v>
      </c>
      <c r="AY275" s="262" t="s">
        <v>174</v>
      </c>
    </row>
    <row r="276" s="15" customFormat="1">
      <c r="A276" s="15"/>
      <c r="B276" s="263"/>
      <c r="C276" s="264"/>
      <c r="D276" s="243" t="s">
        <v>183</v>
      </c>
      <c r="E276" s="265" t="s">
        <v>1</v>
      </c>
      <c r="F276" s="266" t="s">
        <v>187</v>
      </c>
      <c r="G276" s="264"/>
      <c r="H276" s="267">
        <v>60.381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3" t="s">
        <v>183</v>
      </c>
      <c r="AU276" s="273" t="s">
        <v>85</v>
      </c>
      <c r="AV276" s="15" t="s">
        <v>188</v>
      </c>
      <c r="AW276" s="15" t="s">
        <v>32</v>
      </c>
      <c r="AX276" s="15" t="s">
        <v>76</v>
      </c>
      <c r="AY276" s="273" t="s">
        <v>174</v>
      </c>
    </row>
    <row r="277" s="16" customFormat="1">
      <c r="A277" s="16"/>
      <c r="B277" s="274"/>
      <c r="C277" s="275"/>
      <c r="D277" s="243" t="s">
        <v>183</v>
      </c>
      <c r="E277" s="276" t="s">
        <v>1</v>
      </c>
      <c r="F277" s="277" t="s">
        <v>189</v>
      </c>
      <c r="G277" s="275"/>
      <c r="H277" s="278">
        <v>60.381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84" t="s">
        <v>183</v>
      </c>
      <c r="AU277" s="284" t="s">
        <v>85</v>
      </c>
      <c r="AV277" s="16" t="s">
        <v>181</v>
      </c>
      <c r="AW277" s="16" t="s">
        <v>32</v>
      </c>
      <c r="AX277" s="16" t="s">
        <v>83</v>
      </c>
      <c r="AY277" s="284" t="s">
        <v>174</v>
      </c>
    </row>
    <row r="278" s="2" customFormat="1" ht="24.15" customHeight="1">
      <c r="A278" s="39"/>
      <c r="B278" s="40"/>
      <c r="C278" s="228" t="s">
        <v>329</v>
      </c>
      <c r="D278" s="228" t="s">
        <v>176</v>
      </c>
      <c r="E278" s="229" t="s">
        <v>330</v>
      </c>
      <c r="F278" s="230" t="s">
        <v>331</v>
      </c>
      <c r="G278" s="231" t="s">
        <v>179</v>
      </c>
      <c r="H278" s="232">
        <v>60.381</v>
      </c>
      <c r="I278" s="233"/>
      <c r="J278" s="234">
        <f>ROUND(I278*H278,2)</f>
        <v>0</v>
      </c>
      <c r="K278" s="230" t="s">
        <v>180</v>
      </c>
      <c r="L278" s="45"/>
      <c r="M278" s="235" t="s">
        <v>1</v>
      </c>
      <c r="N278" s="236" t="s">
        <v>41</v>
      </c>
      <c r="O278" s="92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9" t="s">
        <v>181</v>
      </c>
      <c r="AT278" s="239" t="s">
        <v>176</v>
      </c>
      <c r="AU278" s="239" t="s">
        <v>85</v>
      </c>
      <c r="AY278" s="18" t="s">
        <v>174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8" t="s">
        <v>83</v>
      </c>
      <c r="BK278" s="240">
        <f>ROUND(I278*H278,2)</f>
        <v>0</v>
      </c>
      <c r="BL278" s="18" t="s">
        <v>181</v>
      </c>
      <c r="BM278" s="239" t="s">
        <v>332</v>
      </c>
    </row>
    <row r="279" s="2" customFormat="1" ht="24.15" customHeight="1">
      <c r="A279" s="39"/>
      <c r="B279" s="40"/>
      <c r="C279" s="228" t="s">
        <v>333</v>
      </c>
      <c r="D279" s="228" t="s">
        <v>176</v>
      </c>
      <c r="E279" s="229" t="s">
        <v>334</v>
      </c>
      <c r="F279" s="230" t="s">
        <v>335</v>
      </c>
      <c r="G279" s="231" t="s">
        <v>231</v>
      </c>
      <c r="H279" s="232">
        <v>0.89700000000000002</v>
      </c>
      <c r="I279" s="233"/>
      <c r="J279" s="234">
        <f>ROUND(I279*H279,2)</f>
        <v>0</v>
      </c>
      <c r="K279" s="230" t="s">
        <v>180</v>
      </c>
      <c r="L279" s="45"/>
      <c r="M279" s="235" t="s">
        <v>1</v>
      </c>
      <c r="N279" s="236" t="s">
        <v>41</v>
      </c>
      <c r="O279" s="92"/>
      <c r="P279" s="237">
        <f>O279*H279</f>
        <v>0</v>
      </c>
      <c r="Q279" s="237">
        <v>1.04359</v>
      </c>
      <c r="R279" s="237">
        <f>Q279*H279</f>
        <v>0.93610023000000009</v>
      </c>
      <c r="S279" s="237">
        <v>0</v>
      </c>
      <c r="T279" s="23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9" t="s">
        <v>181</v>
      </c>
      <c r="AT279" s="239" t="s">
        <v>176</v>
      </c>
      <c r="AU279" s="239" t="s">
        <v>85</v>
      </c>
      <c r="AY279" s="18" t="s">
        <v>174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8" t="s">
        <v>83</v>
      </c>
      <c r="BK279" s="240">
        <f>ROUND(I279*H279,2)</f>
        <v>0</v>
      </c>
      <c r="BL279" s="18" t="s">
        <v>181</v>
      </c>
      <c r="BM279" s="239" t="s">
        <v>336</v>
      </c>
    </row>
    <row r="280" s="14" customFormat="1">
      <c r="A280" s="14"/>
      <c r="B280" s="252"/>
      <c r="C280" s="253"/>
      <c r="D280" s="243" t="s">
        <v>183</v>
      </c>
      <c r="E280" s="254" t="s">
        <v>1</v>
      </c>
      <c r="F280" s="255" t="s">
        <v>337</v>
      </c>
      <c r="G280" s="253"/>
      <c r="H280" s="256">
        <v>0.89700000000000002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2" t="s">
        <v>183</v>
      </c>
      <c r="AU280" s="262" t="s">
        <v>85</v>
      </c>
      <c r="AV280" s="14" t="s">
        <v>85</v>
      </c>
      <c r="AW280" s="14" t="s">
        <v>32</v>
      </c>
      <c r="AX280" s="14" t="s">
        <v>76</v>
      </c>
      <c r="AY280" s="262" t="s">
        <v>174</v>
      </c>
    </row>
    <row r="281" s="15" customFormat="1">
      <c r="A281" s="15"/>
      <c r="B281" s="263"/>
      <c r="C281" s="264"/>
      <c r="D281" s="243" t="s">
        <v>183</v>
      </c>
      <c r="E281" s="265" t="s">
        <v>1</v>
      </c>
      <c r="F281" s="266" t="s">
        <v>187</v>
      </c>
      <c r="G281" s="264"/>
      <c r="H281" s="267">
        <v>0.89700000000000002</v>
      </c>
      <c r="I281" s="268"/>
      <c r="J281" s="264"/>
      <c r="K281" s="264"/>
      <c r="L281" s="269"/>
      <c r="M281" s="270"/>
      <c r="N281" s="271"/>
      <c r="O281" s="271"/>
      <c r="P281" s="271"/>
      <c r="Q281" s="271"/>
      <c r="R281" s="271"/>
      <c r="S281" s="271"/>
      <c r="T281" s="27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3" t="s">
        <v>183</v>
      </c>
      <c r="AU281" s="273" t="s">
        <v>85</v>
      </c>
      <c r="AV281" s="15" t="s">
        <v>188</v>
      </c>
      <c r="AW281" s="15" t="s">
        <v>32</v>
      </c>
      <c r="AX281" s="15" t="s">
        <v>76</v>
      </c>
      <c r="AY281" s="273" t="s">
        <v>174</v>
      </c>
    </row>
    <row r="282" s="16" customFormat="1">
      <c r="A282" s="16"/>
      <c r="B282" s="274"/>
      <c r="C282" s="275"/>
      <c r="D282" s="243" t="s">
        <v>183</v>
      </c>
      <c r="E282" s="276" t="s">
        <v>1</v>
      </c>
      <c r="F282" s="277" t="s">
        <v>189</v>
      </c>
      <c r="G282" s="275"/>
      <c r="H282" s="278">
        <v>0.89700000000000002</v>
      </c>
      <c r="I282" s="279"/>
      <c r="J282" s="275"/>
      <c r="K282" s="275"/>
      <c r="L282" s="280"/>
      <c r="M282" s="281"/>
      <c r="N282" s="282"/>
      <c r="O282" s="282"/>
      <c r="P282" s="282"/>
      <c r="Q282" s="282"/>
      <c r="R282" s="282"/>
      <c r="S282" s="282"/>
      <c r="T282" s="283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4" t="s">
        <v>183</v>
      </c>
      <c r="AU282" s="284" t="s">
        <v>85</v>
      </c>
      <c r="AV282" s="16" t="s">
        <v>181</v>
      </c>
      <c r="AW282" s="16" t="s">
        <v>32</v>
      </c>
      <c r="AX282" s="16" t="s">
        <v>83</v>
      </c>
      <c r="AY282" s="284" t="s">
        <v>174</v>
      </c>
    </row>
    <row r="283" s="12" customFormat="1" ht="22.8" customHeight="1">
      <c r="A283" s="12"/>
      <c r="B283" s="212"/>
      <c r="C283" s="213"/>
      <c r="D283" s="214" t="s">
        <v>75</v>
      </c>
      <c r="E283" s="226" t="s">
        <v>181</v>
      </c>
      <c r="F283" s="226" t="s">
        <v>338</v>
      </c>
      <c r="G283" s="213"/>
      <c r="H283" s="213"/>
      <c r="I283" s="216"/>
      <c r="J283" s="227">
        <f>BK283</f>
        <v>0</v>
      </c>
      <c r="K283" s="213"/>
      <c r="L283" s="218"/>
      <c r="M283" s="219"/>
      <c r="N283" s="220"/>
      <c r="O283" s="220"/>
      <c r="P283" s="221">
        <f>SUM(P284:P296)</f>
        <v>0</v>
      </c>
      <c r="Q283" s="220"/>
      <c r="R283" s="221">
        <f>SUM(R284:R296)</f>
        <v>7.6695641800000001</v>
      </c>
      <c r="S283" s="220"/>
      <c r="T283" s="222">
        <f>SUM(T284:T296)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3" t="s">
        <v>83</v>
      </c>
      <c r="AT283" s="224" t="s">
        <v>75</v>
      </c>
      <c r="AU283" s="224" t="s">
        <v>83</v>
      </c>
      <c r="AY283" s="223" t="s">
        <v>174</v>
      </c>
      <c r="BK283" s="225">
        <f>SUM(BK284:BK296)</f>
        <v>0</v>
      </c>
    </row>
    <row r="284" s="2" customFormat="1" ht="21.75" customHeight="1">
      <c r="A284" s="39"/>
      <c r="B284" s="40"/>
      <c r="C284" s="228" t="s">
        <v>339</v>
      </c>
      <c r="D284" s="228" t="s">
        <v>176</v>
      </c>
      <c r="E284" s="229" t="s">
        <v>340</v>
      </c>
      <c r="F284" s="230" t="s">
        <v>341</v>
      </c>
      <c r="G284" s="231" t="s">
        <v>203</v>
      </c>
      <c r="H284" s="232">
        <v>2.9249999999999998</v>
      </c>
      <c r="I284" s="233"/>
      <c r="J284" s="234">
        <f>ROUND(I284*H284,2)</f>
        <v>0</v>
      </c>
      <c r="K284" s="230" t="s">
        <v>180</v>
      </c>
      <c r="L284" s="45"/>
      <c r="M284" s="235" t="s">
        <v>1</v>
      </c>
      <c r="N284" s="236" t="s">
        <v>41</v>
      </c>
      <c r="O284" s="92"/>
      <c r="P284" s="237">
        <f>O284*H284</f>
        <v>0</v>
      </c>
      <c r="Q284" s="237">
        <v>2.5019499999999999</v>
      </c>
      <c r="R284" s="237">
        <f>Q284*H284</f>
        <v>7.3182037499999995</v>
      </c>
      <c r="S284" s="237">
        <v>0</v>
      </c>
      <c r="T284" s="23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9" t="s">
        <v>181</v>
      </c>
      <c r="AT284" s="239" t="s">
        <v>176</v>
      </c>
      <c r="AU284" s="239" t="s">
        <v>85</v>
      </c>
      <c r="AY284" s="18" t="s">
        <v>174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8" t="s">
        <v>83</v>
      </c>
      <c r="BK284" s="240">
        <f>ROUND(I284*H284,2)</f>
        <v>0</v>
      </c>
      <c r="BL284" s="18" t="s">
        <v>181</v>
      </c>
      <c r="BM284" s="239" t="s">
        <v>342</v>
      </c>
    </row>
    <row r="285" s="14" customFormat="1">
      <c r="A285" s="14"/>
      <c r="B285" s="252"/>
      <c r="C285" s="253"/>
      <c r="D285" s="243" t="s">
        <v>183</v>
      </c>
      <c r="E285" s="254" t="s">
        <v>1</v>
      </c>
      <c r="F285" s="255" t="s">
        <v>343</v>
      </c>
      <c r="G285" s="253"/>
      <c r="H285" s="256">
        <v>2.9249999999999998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2" t="s">
        <v>183</v>
      </c>
      <c r="AU285" s="262" t="s">
        <v>85</v>
      </c>
      <c r="AV285" s="14" t="s">
        <v>85</v>
      </c>
      <c r="AW285" s="14" t="s">
        <v>32</v>
      </c>
      <c r="AX285" s="14" t="s">
        <v>76</v>
      </c>
      <c r="AY285" s="262" t="s">
        <v>174</v>
      </c>
    </row>
    <row r="286" s="15" customFormat="1">
      <c r="A286" s="15"/>
      <c r="B286" s="263"/>
      <c r="C286" s="264"/>
      <c r="D286" s="243" t="s">
        <v>183</v>
      </c>
      <c r="E286" s="265" t="s">
        <v>1</v>
      </c>
      <c r="F286" s="266" t="s">
        <v>187</v>
      </c>
      <c r="G286" s="264"/>
      <c r="H286" s="267">
        <v>2.9249999999999998</v>
      </c>
      <c r="I286" s="268"/>
      <c r="J286" s="264"/>
      <c r="K286" s="264"/>
      <c r="L286" s="269"/>
      <c r="M286" s="270"/>
      <c r="N286" s="271"/>
      <c r="O286" s="271"/>
      <c r="P286" s="271"/>
      <c r="Q286" s="271"/>
      <c r="R286" s="271"/>
      <c r="S286" s="271"/>
      <c r="T286" s="27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3" t="s">
        <v>183</v>
      </c>
      <c r="AU286" s="273" t="s">
        <v>85</v>
      </c>
      <c r="AV286" s="15" t="s">
        <v>188</v>
      </c>
      <c r="AW286" s="15" t="s">
        <v>32</v>
      </c>
      <c r="AX286" s="15" t="s">
        <v>76</v>
      </c>
      <c r="AY286" s="273" t="s">
        <v>174</v>
      </c>
    </row>
    <row r="287" s="16" customFormat="1">
      <c r="A287" s="16"/>
      <c r="B287" s="274"/>
      <c r="C287" s="275"/>
      <c r="D287" s="243" t="s">
        <v>183</v>
      </c>
      <c r="E287" s="276" t="s">
        <v>1</v>
      </c>
      <c r="F287" s="277" t="s">
        <v>189</v>
      </c>
      <c r="G287" s="275"/>
      <c r="H287" s="278">
        <v>2.9249999999999998</v>
      </c>
      <c r="I287" s="279"/>
      <c r="J287" s="275"/>
      <c r="K287" s="275"/>
      <c r="L287" s="280"/>
      <c r="M287" s="281"/>
      <c r="N287" s="282"/>
      <c r="O287" s="282"/>
      <c r="P287" s="282"/>
      <c r="Q287" s="282"/>
      <c r="R287" s="282"/>
      <c r="S287" s="282"/>
      <c r="T287" s="283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4" t="s">
        <v>183</v>
      </c>
      <c r="AU287" s="284" t="s">
        <v>85</v>
      </c>
      <c r="AV287" s="16" t="s">
        <v>181</v>
      </c>
      <c r="AW287" s="16" t="s">
        <v>32</v>
      </c>
      <c r="AX287" s="16" t="s">
        <v>83</v>
      </c>
      <c r="AY287" s="284" t="s">
        <v>174</v>
      </c>
    </row>
    <row r="288" s="2" customFormat="1" ht="24.15" customHeight="1">
      <c r="A288" s="39"/>
      <c r="B288" s="40"/>
      <c r="C288" s="228" t="s">
        <v>344</v>
      </c>
      <c r="D288" s="228" t="s">
        <v>176</v>
      </c>
      <c r="E288" s="229" t="s">
        <v>345</v>
      </c>
      <c r="F288" s="230" t="s">
        <v>346</v>
      </c>
      <c r="G288" s="231" t="s">
        <v>231</v>
      </c>
      <c r="H288" s="232">
        <v>0.29299999999999998</v>
      </c>
      <c r="I288" s="233"/>
      <c r="J288" s="234">
        <f>ROUND(I288*H288,2)</f>
        <v>0</v>
      </c>
      <c r="K288" s="230" t="s">
        <v>180</v>
      </c>
      <c r="L288" s="45"/>
      <c r="M288" s="235" t="s">
        <v>1</v>
      </c>
      <c r="N288" s="236" t="s">
        <v>41</v>
      </c>
      <c r="O288" s="92"/>
      <c r="P288" s="237">
        <f>O288*H288</f>
        <v>0</v>
      </c>
      <c r="Q288" s="237">
        <v>1.0492699999999999</v>
      </c>
      <c r="R288" s="237">
        <f>Q288*H288</f>
        <v>0.30743610999999998</v>
      </c>
      <c r="S288" s="237">
        <v>0</v>
      </c>
      <c r="T288" s="23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9" t="s">
        <v>181</v>
      </c>
      <c r="AT288" s="239" t="s">
        <v>176</v>
      </c>
      <c r="AU288" s="239" t="s">
        <v>85</v>
      </c>
      <c r="AY288" s="18" t="s">
        <v>174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8" t="s">
        <v>83</v>
      </c>
      <c r="BK288" s="240">
        <f>ROUND(I288*H288,2)</f>
        <v>0</v>
      </c>
      <c r="BL288" s="18" t="s">
        <v>181</v>
      </c>
      <c r="BM288" s="239" t="s">
        <v>347</v>
      </c>
    </row>
    <row r="289" s="14" customFormat="1">
      <c r="A289" s="14"/>
      <c r="B289" s="252"/>
      <c r="C289" s="253"/>
      <c r="D289" s="243" t="s">
        <v>183</v>
      </c>
      <c r="E289" s="254" t="s">
        <v>1</v>
      </c>
      <c r="F289" s="255" t="s">
        <v>348</v>
      </c>
      <c r="G289" s="253"/>
      <c r="H289" s="256">
        <v>0.29299999999999998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2" t="s">
        <v>183</v>
      </c>
      <c r="AU289" s="262" t="s">
        <v>85</v>
      </c>
      <c r="AV289" s="14" t="s">
        <v>85</v>
      </c>
      <c r="AW289" s="14" t="s">
        <v>32</v>
      </c>
      <c r="AX289" s="14" t="s">
        <v>76</v>
      </c>
      <c r="AY289" s="262" t="s">
        <v>174</v>
      </c>
    </row>
    <row r="290" s="15" customFormat="1">
      <c r="A290" s="15"/>
      <c r="B290" s="263"/>
      <c r="C290" s="264"/>
      <c r="D290" s="243" t="s">
        <v>183</v>
      </c>
      <c r="E290" s="265" t="s">
        <v>1</v>
      </c>
      <c r="F290" s="266" t="s">
        <v>187</v>
      </c>
      <c r="G290" s="264"/>
      <c r="H290" s="267">
        <v>0.29299999999999998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3" t="s">
        <v>183</v>
      </c>
      <c r="AU290" s="273" t="s">
        <v>85</v>
      </c>
      <c r="AV290" s="15" t="s">
        <v>188</v>
      </c>
      <c r="AW290" s="15" t="s">
        <v>32</v>
      </c>
      <c r="AX290" s="15" t="s">
        <v>76</v>
      </c>
      <c r="AY290" s="273" t="s">
        <v>174</v>
      </c>
    </row>
    <row r="291" s="16" customFormat="1">
      <c r="A291" s="16"/>
      <c r="B291" s="274"/>
      <c r="C291" s="275"/>
      <c r="D291" s="243" t="s">
        <v>183</v>
      </c>
      <c r="E291" s="276" t="s">
        <v>1</v>
      </c>
      <c r="F291" s="277" t="s">
        <v>189</v>
      </c>
      <c r="G291" s="275"/>
      <c r="H291" s="278">
        <v>0.29299999999999998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84" t="s">
        <v>183</v>
      </c>
      <c r="AU291" s="284" t="s">
        <v>85</v>
      </c>
      <c r="AV291" s="16" t="s">
        <v>181</v>
      </c>
      <c r="AW291" s="16" t="s">
        <v>32</v>
      </c>
      <c r="AX291" s="16" t="s">
        <v>83</v>
      </c>
      <c r="AY291" s="284" t="s">
        <v>174</v>
      </c>
    </row>
    <row r="292" s="2" customFormat="1" ht="16.5" customHeight="1">
      <c r="A292" s="39"/>
      <c r="B292" s="40"/>
      <c r="C292" s="228" t="s">
        <v>349</v>
      </c>
      <c r="D292" s="228" t="s">
        <v>176</v>
      </c>
      <c r="E292" s="229" t="s">
        <v>350</v>
      </c>
      <c r="F292" s="230" t="s">
        <v>351</v>
      </c>
      <c r="G292" s="231" t="s">
        <v>179</v>
      </c>
      <c r="H292" s="232">
        <v>5.5460000000000003</v>
      </c>
      <c r="I292" s="233"/>
      <c r="J292" s="234">
        <f>ROUND(I292*H292,2)</f>
        <v>0</v>
      </c>
      <c r="K292" s="230" t="s">
        <v>180</v>
      </c>
      <c r="L292" s="45"/>
      <c r="M292" s="235" t="s">
        <v>1</v>
      </c>
      <c r="N292" s="236" t="s">
        <v>41</v>
      </c>
      <c r="O292" s="92"/>
      <c r="P292" s="237">
        <f>O292*H292</f>
        <v>0</v>
      </c>
      <c r="Q292" s="237">
        <v>0.00792</v>
      </c>
      <c r="R292" s="237">
        <f>Q292*H292</f>
        <v>0.043924320000000003</v>
      </c>
      <c r="S292" s="237">
        <v>0</v>
      </c>
      <c r="T292" s="23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9" t="s">
        <v>181</v>
      </c>
      <c r="AT292" s="239" t="s">
        <v>176</v>
      </c>
      <c r="AU292" s="239" t="s">
        <v>85</v>
      </c>
      <c r="AY292" s="18" t="s">
        <v>174</v>
      </c>
      <c r="BE292" s="240">
        <f>IF(N292="základní",J292,0)</f>
        <v>0</v>
      </c>
      <c r="BF292" s="240">
        <f>IF(N292="snížená",J292,0)</f>
        <v>0</v>
      </c>
      <c r="BG292" s="240">
        <f>IF(N292="zákl. přenesená",J292,0)</f>
        <v>0</v>
      </c>
      <c r="BH292" s="240">
        <f>IF(N292="sníž. přenesená",J292,0)</f>
        <v>0</v>
      </c>
      <c r="BI292" s="240">
        <f>IF(N292="nulová",J292,0)</f>
        <v>0</v>
      </c>
      <c r="BJ292" s="18" t="s">
        <v>83</v>
      </c>
      <c r="BK292" s="240">
        <f>ROUND(I292*H292,2)</f>
        <v>0</v>
      </c>
      <c r="BL292" s="18" t="s">
        <v>181</v>
      </c>
      <c r="BM292" s="239" t="s">
        <v>352</v>
      </c>
    </row>
    <row r="293" s="14" customFormat="1">
      <c r="A293" s="14"/>
      <c r="B293" s="252"/>
      <c r="C293" s="253"/>
      <c r="D293" s="243" t="s">
        <v>183</v>
      </c>
      <c r="E293" s="254" t="s">
        <v>1</v>
      </c>
      <c r="F293" s="255" t="s">
        <v>353</v>
      </c>
      <c r="G293" s="253"/>
      <c r="H293" s="256">
        <v>5.5460000000000003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183</v>
      </c>
      <c r="AU293" s="262" t="s">
        <v>85</v>
      </c>
      <c r="AV293" s="14" t="s">
        <v>85</v>
      </c>
      <c r="AW293" s="14" t="s">
        <v>32</v>
      </c>
      <c r="AX293" s="14" t="s">
        <v>76</v>
      </c>
      <c r="AY293" s="262" t="s">
        <v>174</v>
      </c>
    </row>
    <row r="294" s="15" customFormat="1">
      <c r="A294" s="15"/>
      <c r="B294" s="263"/>
      <c r="C294" s="264"/>
      <c r="D294" s="243" t="s">
        <v>183</v>
      </c>
      <c r="E294" s="265" t="s">
        <v>1</v>
      </c>
      <c r="F294" s="266" t="s">
        <v>187</v>
      </c>
      <c r="G294" s="264"/>
      <c r="H294" s="267">
        <v>5.5460000000000003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183</v>
      </c>
      <c r="AU294" s="273" t="s">
        <v>85</v>
      </c>
      <c r="AV294" s="15" t="s">
        <v>188</v>
      </c>
      <c r="AW294" s="15" t="s">
        <v>32</v>
      </c>
      <c r="AX294" s="15" t="s">
        <v>76</v>
      </c>
      <c r="AY294" s="273" t="s">
        <v>174</v>
      </c>
    </row>
    <row r="295" s="16" customFormat="1">
      <c r="A295" s="16"/>
      <c r="B295" s="274"/>
      <c r="C295" s="275"/>
      <c r="D295" s="243" t="s">
        <v>183</v>
      </c>
      <c r="E295" s="276" t="s">
        <v>1</v>
      </c>
      <c r="F295" s="277" t="s">
        <v>189</v>
      </c>
      <c r="G295" s="275"/>
      <c r="H295" s="278">
        <v>5.5460000000000003</v>
      </c>
      <c r="I295" s="279"/>
      <c r="J295" s="275"/>
      <c r="K295" s="275"/>
      <c r="L295" s="280"/>
      <c r="M295" s="281"/>
      <c r="N295" s="282"/>
      <c r="O295" s="282"/>
      <c r="P295" s="282"/>
      <c r="Q295" s="282"/>
      <c r="R295" s="282"/>
      <c r="S295" s="282"/>
      <c r="T295" s="283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84" t="s">
        <v>183</v>
      </c>
      <c r="AU295" s="284" t="s">
        <v>85</v>
      </c>
      <c r="AV295" s="16" t="s">
        <v>181</v>
      </c>
      <c r="AW295" s="16" t="s">
        <v>32</v>
      </c>
      <c r="AX295" s="16" t="s">
        <v>83</v>
      </c>
      <c r="AY295" s="284" t="s">
        <v>174</v>
      </c>
    </row>
    <row r="296" s="2" customFormat="1" ht="16.5" customHeight="1">
      <c r="A296" s="39"/>
      <c r="B296" s="40"/>
      <c r="C296" s="228" t="s">
        <v>354</v>
      </c>
      <c r="D296" s="228" t="s">
        <v>176</v>
      </c>
      <c r="E296" s="229" t="s">
        <v>355</v>
      </c>
      <c r="F296" s="230" t="s">
        <v>356</v>
      </c>
      <c r="G296" s="231" t="s">
        <v>179</v>
      </c>
      <c r="H296" s="232">
        <v>5.5460000000000003</v>
      </c>
      <c r="I296" s="233"/>
      <c r="J296" s="234">
        <f>ROUND(I296*H296,2)</f>
        <v>0</v>
      </c>
      <c r="K296" s="230" t="s">
        <v>180</v>
      </c>
      <c r="L296" s="45"/>
      <c r="M296" s="235" t="s">
        <v>1</v>
      </c>
      <c r="N296" s="236" t="s">
        <v>41</v>
      </c>
      <c r="O296" s="92"/>
      <c r="P296" s="237">
        <f>O296*H296</f>
        <v>0</v>
      </c>
      <c r="Q296" s="237">
        <v>0</v>
      </c>
      <c r="R296" s="237">
        <f>Q296*H296</f>
        <v>0</v>
      </c>
      <c r="S296" s="237">
        <v>0</v>
      </c>
      <c r="T296" s="23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9" t="s">
        <v>181</v>
      </c>
      <c r="AT296" s="239" t="s">
        <v>176</v>
      </c>
      <c r="AU296" s="239" t="s">
        <v>85</v>
      </c>
      <c r="AY296" s="18" t="s">
        <v>174</v>
      </c>
      <c r="BE296" s="240">
        <f>IF(N296="základní",J296,0)</f>
        <v>0</v>
      </c>
      <c r="BF296" s="240">
        <f>IF(N296="snížená",J296,0)</f>
        <v>0</v>
      </c>
      <c r="BG296" s="240">
        <f>IF(N296="zákl. přenesená",J296,0)</f>
        <v>0</v>
      </c>
      <c r="BH296" s="240">
        <f>IF(N296="sníž. přenesená",J296,0)</f>
        <v>0</v>
      </c>
      <c r="BI296" s="240">
        <f>IF(N296="nulová",J296,0)</f>
        <v>0</v>
      </c>
      <c r="BJ296" s="18" t="s">
        <v>83</v>
      </c>
      <c r="BK296" s="240">
        <f>ROUND(I296*H296,2)</f>
        <v>0</v>
      </c>
      <c r="BL296" s="18" t="s">
        <v>181</v>
      </c>
      <c r="BM296" s="239" t="s">
        <v>357</v>
      </c>
    </row>
    <row r="297" s="12" customFormat="1" ht="22.8" customHeight="1">
      <c r="A297" s="12"/>
      <c r="B297" s="212"/>
      <c r="C297" s="213"/>
      <c r="D297" s="214" t="s">
        <v>75</v>
      </c>
      <c r="E297" s="226" t="s">
        <v>200</v>
      </c>
      <c r="F297" s="226" t="s">
        <v>358</v>
      </c>
      <c r="G297" s="213"/>
      <c r="H297" s="213"/>
      <c r="I297" s="216"/>
      <c r="J297" s="227">
        <f>BK297</f>
        <v>0</v>
      </c>
      <c r="K297" s="213"/>
      <c r="L297" s="218"/>
      <c r="M297" s="219"/>
      <c r="N297" s="220"/>
      <c r="O297" s="220"/>
      <c r="P297" s="221">
        <f>SUM(P298:P314)</f>
        <v>0</v>
      </c>
      <c r="Q297" s="220"/>
      <c r="R297" s="221">
        <f>SUM(R298:R314)</f>
        <v>5.2121570000000004</v>
      </c>
      <c r="S297" s="220"/>
      <c r="T297" s="222">
        <f>SUM(T298:T314)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3" t="s">
        <v>83</v>
      </c>
      <c r="AT297" s="224" t="s">
        <v>75</v>
      </c>
      <c r="AU297" s="224" t="s">
        <v>83</v>
      </c>
      <c r="AY297" s="223" t="s">
        <v>174</v>
      </c>
      <c r="BK297" s="225">
        <f>SUM(BK298:BK314)</f>
        <v>0</v>
      </c>
    </row>
    <row r="298" s="2" customFormat="1" ht="33" customHeight="1">
      <c r="A298" s="39"/>
      <c r="B298" s="40"/>
      <c r="C298" s="228" t="s">
        <v>359</v>
      </c>
      <c r="D298" s="228" t="s">
        <v>176</v>
      </c>
      <c r="E298" s="229" t="s">
        <v>360</v>
      </c>
      <c r="F298" s="230" t="s">
        <v>361</v>
      </c>
      <c r="G298" s="231" t="s">
        <v>179</v>
      </c>
      <c r="H298" s="232">
        <v>25.350000000000001</v>
      </c>
      <c r="I298" s="233"/>
      <c r="J298" s="234">
        <f>ROUND(I298*H298,2)</f>
        <v>0</v>
      </c>
      <c r="K298" s="230" t="s">
        <v>180</v>
      </c>
      <c r="L298" s="45"/>
      <c r="M298" s="235" t="s">
        <v>1</v>
      </c>
      <c r="N298" s="236" t="s">
        <v>41</v>
      </c>
      <c r="O298" s="92"/>
      <c r="P298" s="237">
        <f>O298*H298</f>
        <v>0</v>
      </c>
      <c r="Q298" s="237">
        <v>0.089219999999999994</v>
      </c>
      <c r="R298" s="237">
        <f>Q298*H298</f>
        <v>2.261727</v>
      </c>
      <c r="S298" s="237">
        <v>0</v>
      </c>
      <c r="T298" s="23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9" t="s">
        <v>181</v>
      </c>
      <c r="AT298" s="239" t="s">
        <v>176</v>
      </c>
      <c r="AU298" s="239" t="s">
        <v>85</v>
      </c>
      <c r="AY298" s="18" t="s">
        <v>174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8" t="s">
        <v>83</v>
      </c>
      <c r="BK298" s="240">
        <f>ROUND(I298*H298,2)</f>
        <v>0</v>
      </c>
      <c r="BL298" s="18" t="s">
        <v>181</v>
      </c>
      <c r="BM298" s="239" t="s">
        <v>362</v>
      </c>
    </row>
    <row r="299" s="13" customFormat="1">
      <c r="A299" s="13"/>
      <c r="B299" s="241"/>
      <c r="C299" s="242"/>
      <c r="D299" s="243" t="s">
        <v>183</v>
      </c>
      <c r="E299" s="244" t="s">
        <v>1</v>
      </c>
      <c r="F299" s="245" t="s">
        <v>184</v>
      </c>
      <c r="G299" s="242"/>
      <c r="H299" s="244" t="s">
        <v>1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1" t="s">
        <v>183</v>
      </c>
      <c r="AU299" s="251" t="s">
        <v>85</v>
      </c>
      <c r="AV299" s="13" t="s">
        <v>83</v>
      </c>
      <c r="AW299" s="13" t="s">
        <v>32</v>
      </c>
      <c r="AX299" s="13" t="s">
        <v>76</v>
      </c>
      <c r="AY299" s="251" t="s">
        <v>174</v>
      </c>
    </row>
    <row r="300" s="14" customFormat="1">
      <c r="A300" s="14"/>
      <c r="B300" s="252"/>
      <c r="C300" s="253"/>
      <c r="D300" s="243" t="s">
        <v>183</v>
      </c>
      <c r="E300" s="254" t="s">
        <v>1</v>
      </c>
      <c r="F300" s="255" t="s">
        <v>193</v>
      </c>
      <c r="G300" s="253"/>
      <c r="H300" s="256">
        <v>25.350000000000001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2" t="s">
        <v>183</v>
      </c>
      <c r="AU300" s="262" t="s">
        <v>85</v>
      </c>
      <c r="AV300" s="14" t="s">
        <v>85</v>
      </c>
      <c r="AW300" s="14" t="s">
        <v>32</v>
      </c>
      <c r="AX300" s="14" t="s">
        <v>76</v>
      </c>
      <c r="AY300" s="262" t="s">
        <v>174</v>
      </c>
    </row>
    <row r="301" s="15" customFormat="1">
      <c r="A301" s="15"/>
      <c r="B301" s="263"/>
      <c r="C301" s="264"/>
      <c r="D301" s="243" t="s">
        <v>183</v>
      </c>
      <c r="E301" s="265" t="s">
        <v>1</v>
      </c>
      <c r="F301" s="266" t="s">
        <v>187</v>
      </c>
      <c r="G301" s="264"/>
      <c r="H301" s="267">
        <v>25.350000000000001</v>
      </c>
      <c r="I301" s="268"/>
      <c r="J301" s="264"/>
      <c r="K301" s="264"/>
      <c r="L301" s="269"/>
      <c r="M301" s="270"/>
      <c r="N301" s="271"/>
      <c r="O301" s="271"/>
      <c r="P301" s="271"/>
      <c r="Q301" s="271"/>
      <c r="R301" s="271"/>
      <c r="S301" s="271"/>
      <c r="T301" s="27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3" t="s">
        <v>183</v>
      </c>
      <c r="AU301" s="273" t="s">
        <v>85</v>
      </c>
      <c r="AV301" s="15" t="s">
        <v>188</v>
      </c>
      <c r="AW301" s="15" t="s">
        <v>32</v>
      </c>
      <c r="AX301" s="15" t="s">
        <v>76</v>
      </c>
      <c r="AY301" s="273" t="s">
        <v>174</v>
      </c>
    </row>
    <row r="302" s="16" customFormat="1">
      <c r="A302" s="16"/>
      <c r="B302" s="274"/>
      <c r="C302" s="275"/>
      <c r="D302" s="243" t="s">
        <v>183</v>
      </c>
      <c r="E302" s="276" t="s">
        <v>1</v>
      </c>
      <c r="F302" s="277" t="s">
        <v>189</v>
      </c>
      <c r="G302" s="275"/>
      <c r="H302" s="278">
        <v>25.350000000000001</v>
      </c>
      <c r="I302" s="279"/>
      <c r="J302" s="275"/>
      <c r="K302" s="275"/>
      <c r="L302" s="280"/>
      <c r="M302" s="281"/>
      <c r="N302" s="282"/>
      <c r="O302" s="282"/>
      <c r="P302" s="282"/>
      <c r="Q302" s="282"/>
      <c r="R302" s="282"/>
      <c r="S302" s="282"/>
      <c r="T302" s="283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84" t="s">
        <v>183</v>
      </c>
      <c r="AU302" s="284" t="s">
        <v>85</v>
      </c>
      <c r="AV302" s="16" t="s">
        <v>181</v>
      </c>
      <c r="AW302" s="16" t="s">
        <v>32</v>
      </c>
      <c r="AX302" s="16" t="s">
        <v>83</v>
      </c>
      <c r="AY302" s="284" t="s">
        <v>174</v>
      </c>
    </row>
    <row r="303" s="2" customFormat="1" ht="24.15" customHeight="1">
      <c r="A303" s="39"/>
      <c r="B303" s="40"/>
      <c r="C303" s="285" t="s">
        <v>363</v>
      </c>
      <c r="D303" s="285" t="s">
        <v>256</v>
      </c>
      <c r="E303" s="286" t="s">
        <v>364</v>
      </c>
      <c r="F303" s="287" t="s">
        <v>365</v>
      </c>
      <c r="G303" s="288" t="s">
        <v>179</v>
      </c>
      <c r="H303" s="289">
        <v>5.2220000000000004</v>
      </c>
      <c r="I303" s="290"/>
      <c r="J303" s="291">
        <f>ROUND(I303*H303,2)</f>
        <v>0</v>
      </c>
      <c r="K303" s="287" t="s">
        <v>180</v>
      </c>
      <c r="L303" s="292"/>
      <c r="M303" s="293" t="s">
        <v>1</v>
      </c>
      <c r="N303" s="294" t="s">
        <v>41</v>
      </c>
      <c r="O303" s="92"/>
      <c r="P303" s="237">
        <f>O303*H303</f>
        <v>0</v>
      </c>
      <c r="Q303" s="237">
        <v>0.113</v>
      </c>
      <c r="R303" s="237">
        <f>Q303*H303</f>
        <v>0.59008600000000011</v>
      </c>
      <c r="S303" s="237">
        <v>0</v>
      </c>
      <c r="T303" s="23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9" t="s">
        <v>224</v>
      </c>
      <c r="AT303" s="239" t="s">
        <v>256</v>
      </c>
      <c r="AU303" s="239" t="s">
        <v>85</v>
      </c>
      <c r="AY303" s="18" t="s">
        <v>174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8" t="s">
        <v>83</v>
      </c>
      <c r="BK303" s="240">
        <f>ROUND(I303*H303,2)</f>
        <v>0</v>
      </c>
      <c r="BL303" s="18" t="s">
        <v>181</v>
      </c>
      <c r="BM303" s="239" t="s">
        <v>366</v>
      </c>
    </row>
    <row r="304" s="13" customFormat="1">
      <c r="A304" s="13"/>
      <c r="B304" s="241"/>
      <c r="C304" s="242"/>
      <c r="D304" s="243" t="s">
        <v>183</v>
      </c>
      <c r="E304" s="244" t="s">
        <v>1</v>
      </c>
      <c r="F304" s="245" t="s">
        <v>184</v>
      </c>
      <c r="G304" s="242"/>
      <c r="H304" s="244" t="s">
        <v>1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183</v>
      </c>
      <c r="AU304" s="251" t="s">
        <v>85</v>
      </c>
      <c r="AV304" s="13" t="s">
        <v>83</v>
      </c>
      <c r="AW304" s="13" t="s">
        <v>32</v>
      </c>
      <c r="AX304" s="13" t="s">
        <v>76</v>
      </c>
      <c r="AY304" s="251" t="s">
        <v>174</v>
      </c>
    </row>
    <row r="305" s="14" customFormat="1">
      <c r="A305" s="14"/>
      <c r="B305" s="252"/>
      <c r="C305" s="253"/>
      <c r="D305" s="243" t="s">
        <v>183</v>
      </c>
      <c r="E305" s="254" t="s">
        <v>1</v>
      </c>
      <c r="F305" s="255" t="s">
        <v>367</v>
      </c>
      <c r="G305" s="253"/>
      <c r="H305" s="256">
        <v>5.0700000000000003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183</v>
      </c>
      <c r="AU305" s="262" t="s">
        <v>85</v>
      </c>
      <c r="AV305" s="14" t="s">
        <v>85</v>
      </c>
      <c r="AW305" s="14" t="s">
        <v>32</v>
      </c>
      <c r="AX305" s="14" t="s">
        <v>76</v>
      </c>
      <c r="AY305" s="262" t="s">
        <v>174</v>
      </c>
    </row>
    <row r="306" s="15" customFormat="1">
      <c r="A306" s="15"/>
      <c r="B306" s="263"/>
      <c r="C306" s="264"/>
      <c r="D306" s="243" t="s">
        <v>183</v>
      </c>
      <c r="E306" s="265" t="s">
        <v>1</v>
      </c>
      <c r="F306" s="266" t="s">
        <v>187</v>
      </c>
      <c r="G306" s="264"/>
      <c r="H306" s="267">
        <v>5.0700000000000003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3" t="s">
        <v>183</v>
      </c>
      <c r="AU306" s="273" t="s">
        <v>85</v>
      </c>
      <c r="AV306" s="15" t="s">
        <v>188</v>
      </c>
      <c r="AW306" s="15" t="s">
        <v>32</v>
      </c>
      <c r="AX306" s="15" t="s">
        <v>76</v>
      </c>
      <c r="AY306" s="273" t="s">
        <v>174</v>
      </c>
    </row>
    <row r="307" s="16" customFormat="1">
      <c r="A307" s="16"/>
      <c r="B307" s="274"/>
      <c r="C307" s="275"/>
      <c r="D307" s="243" t="s">
        <v>183</v>
      </c>
      <c r="E307" s="276" t="s">
        <v>1</v>
      </c>
      <c r="F307" s="277" t="s">
        <v>189</v>
      </c>
      <c r="G307" s="275"/>
      <c r="H307" s="278">
        <v>5.0700000000000003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84" t="s">
        <v>183</v>
      </c>
      <c r="AU307" s="284" t="s">
        <v>85</v>
      </c>
      <c r="AV307" s="16" t="s">
        <v>181</v>
      </c>
      <c r="AW307" s="16" t="s">
        <v>32</v>
      </c>
      <c r="AX307" s="16" t="s">
        <v>83</v>
      </c>
      <c r="AY307" s="284" t="s">
        <v>174</v>
      </c>
    </row>
    <row r="308" s="14" customFormat="1">
      <c r="A308" s="14"/>
      <c r="B308" s="252"/>
      <c r="C308" s="253"/>
      <c r="D308" s="243" t="s">
        <v>183</v>
      </c>
      <c r="E308" s="253"/>
      <c r="F308" s="255" t="s">
        <v>368</v>
      </c>
      <c r="G308" s="253"/>
      <c r="H308" s="256">
        <v>5.2220000000000004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2" t="s">
        <v>183</v>
      </c>
      <c r="AU308" s="262" t="s">
        <v>85</v>
      </c>
      <c r="AV308" s="14" t="s">
        <v>85</v>
      </c>
      <c r="AW308" s="14" t="s">
        <v>4</v>
      </c>
      <c r="AX308" s="14" t="s">
        <v>83</v>
      </c>
      <c r="AY308" s="262" t="s">
        <v>174</v>
      </c>
    </row>
    <row r="309" s="2" customFormat="1" ht="24.15" customHeight="1">
      <c r="A309" s="39"/>
      <c r="B309" s="40"/>
      <c r="C309" s="285" t="s">
        <v>369</v>
      </c>
      <c r="D309" s="285" t="s">
        <v>256</v>
      </c>
      <c r="E309" s="286" t="s">
        <v>370</v>
      </c>
      <c r="F309" s="287" t="s">
        <v>371</v>
      </c>
      <c r="G309" s="288" t="s">
        <v>179</v>
      </c>
      <c r="H309" s="289">
        <v>20.888000000000002</v>
      </c>
      <c r="I309" s="290"/>
      <c r="J309" s="291">
        <f>ROUND(I309*H309,2)</f>
        <v>0</v>
      </c>
      <c r="K309" s="287" t="s">
        <v>1</v>
      </c>
      <c r="L309" s="292"/>
      <c r="M309" s="293" t="s">
        <v>1</v>
      </c>
      <c r="N309" s="294" t="s">
        <v>41</v>
      </c>
      <c r="O309" s="92"/>
      <c r="P309" s="237">
        <f>O309*H309</f>
        <v>0</v>
      </c>
      <c r="Q309" s="237">
        <v>0.113</v>
      </c>
      <c r="R309" s="237">
        <f>Q309*H309</f>
        <v>2.3603440000000004</v>
      </c>
      <c r="S309" s="237">
        <v>0</v>
      </c>
      <c r="T309" s="23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9" t="s">
        <v>224</v>
      </c>
      <c r="AT309" s="239" t="s">
        <v>256</v>
      </c>
      <c r="AU309" s="239" t="s">
        <v>85</v>
      </c>
      <c r="AY309" s="18" t="s">
        <v>174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8" t="s">
        <v>83</v>
      </c>
      <c r="BK309" s="240">
        <f>ROUND(I309*H309,2)</f>
        <v>0</v>
      </c>
      <c r="BL309" s="18" t="s">
        <v>181</v>
      </c>
      <c r="BM309" s="239" t="s">
        <v>372</v>
      </c>
    </row>
    <row r="310" s="13" customFormat="1">
      <c r="A310" s="13"/>
      <c r="B310" s="241"/>
      <c r="C310" s="242"/>
      <c r="D310" s="243" t="s">
        <v>183</v>
      </c>
      <c r="E310" s="244" t="s">
        <v>1</v>
      </c>
      <c r="F310" s="245" t="s">
        <v>184</v>
      </c>
      <c r="G310" s="242"/>
      <c r="H310" s="244" t="s">
        <v>1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1" t="s">
        <v>183</v>
      </c>
      <c r="AU310" s="251" t="s">
        <v>85</v>
      </c>
      <c r="AV310" s="13" t="s">
        <v>83</v>
      </c>
      <c r="AW310" s="13" t="s">
        <v>32</v>
      </c>
      <c r="AX310" s="13" t="s">
        <v>76</v>
      </c>
      <c r="AY310" s="251" t="s">
        <v>174</v>
      </c>
    </row>
    <row r="311" s="14" customFormat="1">
      <c r="A311" s="14"/>
      <c r="B311" s="252"/>
      <c r="C311" s="253"/>
      <c r="D311" s="243" t="s">
        <v>183</v>
      </c>
      <c r="E311" s="254" t="s">
        <v>1</v>
      </c>
      <c r="F311" s="255" t="s">
        <v>373</v>
      </c>
      <c r="G311" s="253"/>
      <c r="H311" s="256">
        <v>20.280000000000001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2" t="s">
        <v>183</v>
      </c>
      <c r="AU311" s="262" t="s">
        <v>85</v>
      </c>
      <c r="AV311" s="14" t="s">
        <v>85</v>
      </c>
      <c r="AW311" s="14" t="s">
        <v>32</v>
      </c>
      <c r="AX311" s="14" t="s">
        <v>76</v>
      </c>
      <c r="AY311" s="262" t="s">
        <v>174</v>
      </c>
    </row>
    <row r="312" s="15" customFormat="1">
      <c r="A312" s="15"/>
      <c r="B312" s="263"/>
      <c r="C312" s="264"/>
      <c r="D312" s="243" t="s">
        <v>183</v>
      </c>
      <c r="E312" s="265" t="s">
        <v>1</v>
      </c>
      <c r="F312" s="266" t="s">
        <v>187</v>
      </c>
      <c r="G312" s="264"/>
      <c r="H312" s="267">
        <v>20.280000000000001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3" t="s">
        <v>183</v>
      </c>
      <c r="AU312" s="273" t="s">
        <v>85</v>
      </c>
      <c r="AV312" s="15" t="s">
        <v>188</v>
      </c>
      <c r="AW312" s="15" t="s">
        <v>32</v>
      </c>
      <c r="AX312" s="15" t="s">
        <v>76</v>
      </c>
      <c r="AY312" s="273" t="s">
        <v>174</v>
      </c>
    </row>
    <row r="313" s="16" customFormat="1">
      <c r="A313" s="16"/>
      <c r="B313" s="274"/>
      <c r="C313" s="275"/>
      <c r="D313" s="243" t="s">
        <v>183</v>
      </c>
      <c r="E313" s="276" t="s">
        <v>1</v>
      </c>
      <c r="F313" s="277" t="s">
        <v>189</v>
      </c>
      <c r="G313" s="275"/>
      <c r="H313" s="278">
        <v>20.280000000000001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4" t="s">
        <v>183</v>
      </c>
      <c r="AU313" s="284" t="s">
        <v>85</v>
      </c>
      <c r="AV313" s="16" t="s">
        <v>181</v>
      </c>
      <c r="AW313" s="16" t="s">
        <v>32</v>
      </c>
      <c r="AX313" s="16" t="s">
        <v>83</v>
      </c>
      <c r="AY313" s="284" t="s">
        <v>174</v>
      </c>
    </row>
    <row r="314" s="14" customFormat="1">
      <c r="A314" s="14"/>
      <c r="B314" s="252"/>
      <c r="C314" s="253"/>
      <c r="D314" s="243" t="s">
        <v>183</v>
      </c>
      <c r="E314" s="253"/>
      <c r="F314" s="255" t="s">
        <v>374</v>
      </c>
      <c r="G314" s="253"/>
      <c r="H314" s="256">
        <v>20.888000000000002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183</v>
      </c>
      <c r="AU314" s="262" t="s">
        <v>85</v>
      </c>
      <c r="AV314" s="14" t="s">
        <v>85</v>
      </c>
      <c r="AW314" s="14" t="s">
        <v>4</v>
      </c>
      <c r="AX314" s="14" t="s">
        <v>83</v>
      </c>
      <c r="AY314" s="262" t="s">
        <v>174</v>
      </c>
    </row>
    <row r="315" s="12" customFormat="1" ht="22.8" customHeight="1">
      <c r="A315" s="12"/>
      <c r="B315" s="212"/>
      <c r="C315" s="213"/>
      <c r="D315" s="214" t="s">
        <v>75</v>
      </c>
      <c r="E315" s="226" t="s">
        <v>215</v>
      </c>
      <c r="F315" s="226" t="s">
        <v>375</v>
      </c>
      <c r="G315" s="213"/>
      <c r="H315" s="213"/>
      <c r="I315" s="216"/>
      <c r="J315" s="227">
        <f>BK315</f>
        <v>0</v>
      </c>
      <c r="K315" s="213"/>
      <c r="L315" s="218"/>
      <c r="M315" s="219"/>
      <c r="N315" s="220"/>
      <c r="O315" s="220"/>
      <c r="P315" s="221">
        <f>SUM(P316:P445)</f>
        <v>0</v>
      </c>
      <c r="Q315" s="220"/>
      <c r="R315" s="221">
        <f>SUM(R316:R445)</f>
        <v>116.93881744000001</v>
      </c>
      <c r="S315" s="220"/>
      <c r="T315" s="222">
        <f>SUM(T316:T445)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3" t="s">
        <v>83</v>
      </c>
      <c r="AT315" s="224" t="s">
        <v>75</v>
      </c>
      <c r="AU315" s="224" t="s">
        <v>83</v>
      </c>
      <c r="AY315" s="223" t="s">
        <v>174</v>
      </c>
      <c r="BK315" s="225">
        <f>SUM(BK316:BK445)</f>
        <v>0</v>
      </c>
    </row>
    <row r="316" s="2" customFormat="1" ht="24.15" customHeight="1">
      <c r="A316" s="39"/>
      <c r="B316" s="40"/>
      <c r="C316" s="228" t="s">
        <v>376</v>
      </c>
      <c r="D316" s="228" t="s">
        <v>176</v>
      </c>
      <c r="E316" s="229" t="s">
        <v>377</v>
      </c>
      <c r="F316" s="230" t="s">
        <v>378</v>
      </c>
      <c r="G316" s="231" t="s">
        <v>179</v>
      </c>
      <c r="H316" s="232">
        <v>140.25999999999999</v>
      </c>
      <c r="I316" s="233"/>
      <c r="J316" s="234">
        <f>ROUND(I316*H316,2)</f>
        <v>0</v>
      </c>
      <c r="K316" s="230" t="s">
        <v>180</v>
      </c>
      <c r="L316" s="45"/>
      <c r="M316" s="235" t="s">
        <v>1</v>
      </c>
      <c r="N316" s="236" t="s">
        <v>41</v>
      </c>
      <c r="O316" s="92"/>
      <c r="P316" s="237">
        <f>O316*H316</f>
        <v>0</v>
      </c>
      <c r="Q316" s="237">
        <v>0.00025999999999999998</v>
      </c>
      <c r="R316" s="237">
        <f>Q316*H316</f>
        <v>0.036467599999999996</v>
      </c>
      <c r="S316" s="237">
        <v>0</v>
      </c>
      <c r="T316" s="23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9" t="s">
        <v>181</v>
      </c>
      <c r="AT316" s="239" t="s">
        <v>176</v>
      </c>
      <c r="AU316" s="239" t="s">
        <v>85</v>
      </c>
      <c r="AY316" s="18" t="s">
        <v>174</v>
      </c>
      <c r="BE316" s="240">
        <f>IF(N316="základní",J316,0)</f>
        <v>0</v>
      </c>
      <c r="BF316" s="240">
        <f>IF(N316="snížená",J316,0)</f>
        <v>0</v>
      </c>
      <c r="BG316" s="240">
        <f>IF(N316="zákl. přenesená",J316,0)</f>
        <v>0</v>
      </c>
      <c r="BH316" s="240">
        <f>IF(N316="sníž. přenesená",J316,0)</f>
        <v>0</v>
      </c>
      <c r="BI316" s="240">
        <f>IF(N316="nulová",J316,0)</f>
        <v>0</v>
      </c>
      <c r="BJ316" s="18" t="s">
        <v>83</v>
      </c>
      <c r="BK316" s="240">
        <f>ROUND(I316*H316,2)</f>
        <v>0</v>
      </c>
      <c r="BL316" s="18" t="s">
        <v>181</v>
      </c>
      <c r="BM316" s="239" t="s">
        <v>379</v>
      </c>
    </row>
    <row r="317" s="13" customFormat="1">
      <c r="A317" s="13"/>
      <c r="B317" s="241"/>
      <c r="C317" s="242"/>
      <c r="D317" s="243" t="s">
        <v>183</v>
      </c>
      <c r="E317" s="244" t="s">
        <v>1</v>
      </c>
      <c r="F317" s="245" t="s">
        <v>380</v>
      </c>
      <c r="G317" s="242"/>
      <c r="H317" s="244" t="s">
        <v>1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183</v>
      </c>
      <c r="AU317" s="251" t="s">
        <v>85</v>
      </c>
      <c r="AV317" s="13" t="s">
        <v>83</v>
      </c>
      <c r="AW317" s="13" t="s">
        <v>32</v>
      </c>
      <c r="AX317" s="13" t="s">
        <v>76</v>
      </c>
      <c r="AY317" s="251" t="s">
        <v>174</v>
      </c>
    </row>
    <row r="318" s="14" customFormat="1">
      <c r="A318" s="14"/>
      <c r="B318" s="252"/>
      <c r="C318" s="253"/>
      <c r="D318" s="243" t="s">
        <v>183</v>
      </c>
      <c r="E318" s="254" t="s">
        <v>1</v>
      </c>
      <c r="F318" s="255" t="s">
        <v>381</v>
      </c>
      <c r="G318" s="253"/>
      <c r="H318" s="256">
        <v>140.25999999999999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183</v>
      </c>
      <c r="AU318" s="262" t="s">
        <v>85</v>
      </c>
      <c r="AV318" s="14" t="s">
        <v>85</v>
      </c>
      <c r="AW318" s="14" t="s">
        <v>32</v>
      </c>
      <c r="AX318" s="14" t="s">
        <v>76</v>
      </c>
      <c r="AY318" s="262" t="s">
        <v>174</v>
      </c>
    </row>
    <row r="319" s="15" customFormat="1">
      <c r="A319" s="15"/>
      <c r="B319" s="263"/>
      <c r="C319" s="264"/>
      <c r="D319" s="243" t="s">
        <v>183</v>
      </c>
      <c r="E319" s="265" t="s">
        <v>115</v>
      </c>
      <c r="F319" s="266" t="s">
        <v>187</v>
      </c>
      <c r="G319" s="264"/>
      <c r="H319" s="267">
        <v>140.25999999999999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3" t="s">
        <v>183</v>
      </c>
      <c r="AU319" s="273" t="s">
        <v>85</v>
      </c>
      <c r="AV319" s="15" t="s">
        <v>188</v>
      </c>
      <c r="AW319" s="15" t="s">
        <v>32</v>
      </c>
      <c r="AX319" s="15" t="s">
        <v>76</v>
      </c>
      <c r="AY319" s="273" t="s">
        <v>174</v>
      </c>
    </row>
    <row r="320" s="13" customFormat="1">
      <c r="A320" s="13"/>
      <c r="B320" s="241"/>
      <c r="C320" s="242"/>
      <c r="D320" s="243" t="s">
        <v>183</v>
      </c>
      <c r="E320" s="244" t="s">
        <v>1</v>
      </c>
      <c r="F320" s="245" t="s">
        <v>382</v>
      </c>
      <c r="G320" s="242"/>
      <c r="H320" s="244" t="s">
        <v>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183</v>
      </c>
      <c r="AU320" s="251" t="s">
        <v>85</v>
      </c>
      <c r="AV320" s="13" t="s">
        <v>83</v>
      </c>
      <c r="AW320" s="13" t="s">
        <v>32</v>
      </c>
      <c r="AX320" s="13" t="s">
        <v>76</v>
      </c>
      <c r="AY320" s="251" t="s">
        <v>174</v>
      </c>
    </row>
    <row r="321" s="14" customFormat="1">
      <c r="A321" s="14"/>
      <c r="B321" s="252"/>
      <c r="C321" s="253"/>
      <c r="D321" s="243" t="s">
        <v>183</v>
      </c>
      <c r="E321" s="254" t="s">
        <v>1</v>
      </c>
      <c r="F321" s="255" t="s">
        <v>76</v>
      </c>
      <c r="G321" s="253"/>
      <c r="H321" s="256">
        <v>0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183</v>
      </c>
      <c r="AU321" s="262" t="s">
        <v>85</v>
      </c>
      <c r="AV321" s="14" t="s">
        <v>85</v>
      </c>
      <c r="AW321" s="14" t="s">
        <v>32</v>
      </c>
      <c r="AX321" s="14" t="s">
        <v>76</v>
      </c>
      <c r="AY321" s="262" t="s">
        <v>174</v>
      </c>
    </row>
    <row r="322" s="15" customFormat="1">
      <c r="A322" s="15"/>
      <c r="B322" s="263"/>
      <c r="C322" s="264"/>
      <c r="D322" s="243" t="s">
        <v>183</v>
      </c>
      <c r="E322" s="265" t="s">
        <v>127</v>
      </c>
      <c r="F322" s="266" t="s">
        <v>187</v>
      </c>
      <c r="G322" s="264"/>
      <c r="H322" s="267">
        <v>0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3" t="s">
        <v>183</v>
      </c>
      <c r="AU322" s="273" t="s">
        <v>85</v>
      </c>
      <c r="AV322" s="15" t="s">
        <v>188</v>
      </c>
      <c r="AW322" s="15" t="s">
        <v>32</v>
      </c>
      <c r="AX322" s="15" t="s">
        <v>76</v>
      </c>
      <c r="AY322" s="273" t="s">
        <v>174</v>
      </c>
    </row>
    <row r="323" s="16" customFormat="1">
      <c r="A323" s="16"/>
      <c r="B323" s="274"/>
      <c r="C323" s="275"/>
      <c r="D323" s="243" t="s">
        <v>183</v>
      </c>
      <c r="E323" s="276" t="s">
        <v>1</v>
      </c>
      <c r="F323" s="277" t="s">
        <v>189</v>
      </c>
      <c r="G323" s="275"/>
      <c r="H323" s="278">
        <v>140.25999999999999</v>
      </c>
      <c r="I323" s="279"/>
      <c r="J323" s="275"/>
      <c r="K323" s="275"/>
      <c r="L323" s="280"/>
      <c r="M323" s="281"/>
      <c r="N323" s="282"/>
      <c r="O323" s="282"/>
      <c r="P323" s="282"/>
      <c r="Q323" s="282"/>
      <c r="R323" s="282"/>
      <c r="S323" s="282"/>
      <c r="T323" s="283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84" t="s">
        <v>183</v>
      </c>
      <c r="AU323" s="284" t="s">
        <v>85</v>
      </c>
      <c r="AV323" s="16" t="s">
        <v>181</v>
      </c>
      <c r="AW323" s="16" t="s">
        <v>32</v>
      </c>
      <c r="AX323" s="16" t="s">
        <v>83</v>
      </c>
      <c r="AY323" s="284" t="s">
        <v>174</v>
      </c>
    </row>
    <row r="324" s="2" customFormat="1" ht="21.75" customHeight="1">
      <c r="A324" s="39"/>
      <c r="B324" s="40"/>
      <c r="C324" s="228" t="s">
        <v>383</v>
      </c>
      <c r="D324" s="228" t="s">
        <v>176</v>
      </c>
      <c r="E324" s="229" t="s">
        <v>384</v>
      </c>
      <c r="F324" s="230" t="s">
        <v>385</v>
      </c>
      <c r="G324" s="231" t="s">
        <v>179</v>
      </c>
      <c r="H324" s="232">
        <v>140.25999999999999</v>
      </c>
      <c r="I324" s="233"/>
      <c r="J324" s="234">
        <f>ROUND(I324*H324,2)</f>
        <v>0</v>
      </c>
      <c r="K324" s="230" t="s">
        <v>180</v>
      </c>
      <c r="L324" s="45"/>
      <c r="M324" s="235" t="s">
        <v>1</v>
      </c>
      <c r="N324" s="236" t="s">
        <v>41</v>
      </c>
      <c r="O324" s="92"/>
      <c r="P324" s="237">
        <f>O324*H324</f>
        <v>0</v>
      </c>
      <c r="Q324" s="237">
        <v>0.0043800000000000002</v>
      </c>
      <c r="R324" s="237">
        <f>Q324*H324</f>
        <v>0.61433879999999996</v>
      </c>
      <c r="S324" s="237">
        <v>0</v>
      </c>
      <c r="T324" s="23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9" t="s">
        <v>181</v>
      </c>
      <c r="AT324" s="239" t="s">
        <v>176</v>
      </c>
      <c r="AU324" s="239" t="s">
        <v>85</v>
      </c>
      <c r="AY324" s="18" t="s">
        <v>174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8" t="s">
        <v>83</v>
      </c>
      <c r="BK324" s="240">
        <f>ROUND(I324*H324,2)</f>
        <v>0</v>
      </c>
      <c r="BL324" s="18" t="s">
        <v>181</v>
      </c>
      <c r="BM324" s="239" t="s">
        <v>386</v>
      </c>
    </row>
    <row r="325" s="14" customFormat="1">
      <c r="A325" s="14"/>
      <c r="B325" s="252"/>
      <c r="C325" s="253"/>
      <c r="D325" s="243" t="s">
        <v>183</v>
      </c>
      <c r="E325" s="254" t="s">
        <v>1</v>
      </c>
      <c r="F325" s="255" t="s">
        <v>115</v>
      </c>
      <c r="G325" s="253"/>
      <c r="H325" s="256">
        <v>140.25999999999999</v>
      </c>
      <c r="I325" s="257"/>
      <c r="J325" s="253"/>
      <c r="K325" s="253"/>
      <c r="L325" s="258"/>
      <c r="M325" s="259"/>
      <c r="N325" s="260"/>
      <c r="O325" s="260"/>
      <c r="P325" s="260"/>
      <c r="Q325" s="260"/>
      <c r="R325" s="260"/>
      <c r="S325" s="260"/>
      <c r="T325" s="26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2" t="s">
        <v>183</v>
      </c>
      <c r="AU325" s="262" t="s">
        <v>85</v>
      </c>
      <c r="AV325" s="14" t="s">
        <v>85</v>
      </c>
      <c r="AW325" s="14" t="s">
        <v>32</v>
      </c>
      <c r="AX325" s="14" t="s">
        <v>76</v>
      </c>
      <c r="AY325" s="262" t="s">
        <v>174</v>
      </c>
    </row>
    <row r="326" s="16" customFormat="1">
      <c r="A326" s="16"/>
      <c r="B326" s="274"/>
      <c r="C326" s="275"/>
      <c r="D326" s="243" t="s">
        <v>183</v>
      </c>
      <c r="E326" s="276" t="s">
        <v>1</v>
      </c>
      <c r="F326" s="277" t="s">
        <v>189</v>
      </c>
      <c r="G326" s="275"/>
      <c r="H326" s="278">
        <v>140.25999999999999</v>
      </c>
      <c r="I326" s="279"/>
      <c r="J326" s="275"/>
      <c r="K326" s="275"/>
      <c r="L326" s="280"/>
      <c r="M326" s="281"/>
      <c r="N326" s="282"/>
      <c r="O326" s="282"/>
      <c r="P326" s="282"/>
      <c r="Q326" s="282"/>
      <c r="R326" s="282"/>
      <c r="S326" s="282"/>
      <c r="T326" s="283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4" t="s">
        <v>183</v>
      </c>
      <c r="AU326" s="284" t="s">
        <v>85</v>
      </c>
      <c r="AV326" s="16" t="s">
        <v>181</v>
      </c>
      <c r="AW326" s="16" t="s">
        <v>32</v>
      </c>
      <c r="AX326" s="16" t="s">
        <v>83</v>
      </c>
      <c r="AY326" s="284" t="s">
        <v>174</v>
      </c>
    </row>
    <row r="327" s="2" customFormat="1" ht="16.5" customHeight="1">
      <c r="A327" s="39"/>
      <c r="B327" s="40"/>
      <c r="C327" s="228" t="s">
        <v>387</v>
      </c>
      <c r="D327" s="228" t="s">
        <v>176</v>
      </c>
      <c r="E327" s="229" t="s">
        <v>388</v>
      </c>
      <c r="F327" s="230" t="s">
        <v>389</v>
      </c>
      <c r="G327" s="231" t="s">
        <v>179</v>
      </c>
      <c r="H327" s="232">
        <v>140.25999999999999</v>
      </c>
      <c r="I327" s="233"/>
      <c r="J327" s="234">
        <f>ROUND(I327*H327,2)</f>
        <v>0</v>
      </c>
      <c r="K327" s="230" t="s">
        <v>180</v>
      </c>
      <c r="L327" s="45"/>
      <c r="M327" s="235" t="s">
        <v>1</v>
      </c>
      <c r="N327" s="236" t="s">
        <v>41</v>
      </c>
      <c r="O327" s="92"/>
      <c r="P327" s="237">
        <f>O327*H327</f>
        <v>0</v>
      </c>
      <c r="Q327" s="237">
        <v>0.0040000000000000001</v>
      </c>
      <c r="R327" s="237">
        <f>Q327*H327</f>
        <v>0.56103999999999998</v>
      </c>
      <c r="S327" s="237">
        <v>0</v>
      </c>
      <c r="T327" s="23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9" t="s">
        <v>181</v>
      </c>
      <c r="AT327" s="239" t="s">
        <v>176</v>
      </c>
      <c r="AU327" s="239" t="s">
        <v>85</v>
      </c>
      <c r="AY327" s="18" t="s">
        <v>174</v>
      </c>
      <c r="BE327" s="240">
        <f>IF(N327="základní",J327,0)</f>
        <v>0</v>
      </c>
      <c r="BF327" s="240">
        <f>IF(N327="snížená",J327,0)</f>
        <v>0</v>
      </c>
      <c r="BG327" s="240">
        <f>IF(N327="zákl. přenesená",J327,0)</f>
        <v>0</v>
      </c>
      <c r="BH327" s="240">
        <f>IF(N327="sníž. přenesená",J327,0)</f>
        <v>0</v>
      </c>
      <c r="BI327" s="240">
        <f>IF(N327="nulová",J327,0)</f>
        <v>0</v>
      </c>
      <c r="BJ327" s="18" t="s">
        <v>83</v>
      </c>
      <c r="BK327" s="240">
        <f>ROUND(I327*H327,2)</f>
        <v>0</v>
      </c>
      <c r="BL327" s="18" t="s">
        <v>181</v>
      </c>
      <c r="BM327" s="239" t="s">
        <v>390</v>
      </c>
    </row>
    <row r="328" s="14" customFormat="1">
      <c r="A328" s="14"/>
      <c r="B328" s="252"/>
      <c r="C328" s="253"/>
      <c r="D328" s="243" t="s">
        <v>183</v>
      </c>
      <c r="E328" s="254" t="s">
        <v>1</v>
      </c>
      <c r="F328" s="255" t="s">
        <v>115</v>
      </c>
      <c r="G328" s="253"/>
      <c r="H328" s="256">
        <v>140.25999999999999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2" t="s">
        <v>183</v>
      </c>
      <c r="AU328" s="262" t="s">
        <v>85</v>
      </c>
      <c r="AV328" s="14" t="s">
        <v>85</v>
      </c>
      <c r="AW328" s="14" t="s">
        <v>32</v>
      </c>
      <c r="AX328" s="14" t="s">
        <v>76</v>
      </c>
      <c r="AY328" s="262" t="s">
        <v>174</v>
      </c>
    </row>
    <row r="329" s="16" customFormat="1">
      <c r="A329" s="16"/>
      <c r="B329" s="274"/>
      <c r="C329" s="275"/>
      <c r="D329" s="243" t="s">
        <v>183</v>
      </c>
      <c r="E329" s="276" t="s">
        <v>1</v>
      </c>
      <c r="F329" s="277" t="s">
        <v>189</v>
      </c>
      <c r="G329" s="275"/>
      <c r="H329" s="278">
        <v>140.25999999999999</v>
      </c>
      <c r="I329" s="279"/>
      <c r="J329" s="275"/>
      <c r="K329" s="275"/>
      <c r="L329" s="280"/>
      <c r="M329" s="281"/>
      <c r="N329" s="282"/>
      <c r="O329" s="282"/>
      <c r="P329" s="282"/>
      <c r="Q329" s="282"/>
      <c r="R329" s="282"/>
      <c r="S329" s="282"/>
      <c r="T329" s="283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84" t="s">
        <v>183</v>
      </c>
      <c r="AU329" s="284" t="s">
        <v>85</v>
      </c>
      <c r="AV329" s="16" t="s">
        <v>181</v>
      </c>
      <c r="AW329" s="16" t="s">
        <v>32</v>
      </c>
      <c r="AX329" s="16" t="s">
        <v>83</v>
      </c>
      <c r="AY329" s="284" t="s">
        <v>174</v>
      </c>
    </row>
    <row r="330" s="2" customFormat="1" ht="33" customHeight="1">
      <c r="A330" s="39"/>
      <c r="B330" s="40"/>
      <c r="C330" s="228" t="s">
        <v>391</v>
      </c>
      <c r="D330" s="228" t="s">
        <v>176</v>
      </c>
      <c r="E330" s="229" t="s">
        <v>392</v>
      </c>
      <c r="F330" s="230" t="s">
        <v>393</v>
      </c>
      <c r="G330" s="231" t="s">
        <v>179</v>
      </c>
      <c r="H330" s="232">
        <v>140.25999999999999</v>
      </c>
      <c r="I330" s="233"/>
      <c r="J330" s="234">
        <f>ROUND(I330*H330,2)</f>
        <v>0</v>
      </c>
      <c r="K330" s="230" t="s">
        <v>180</v>
      </c>
      <c r="L330" s="45"/>
      <c r="M330" s="235" t="s">
        <v>1</v>
      </c>
      <c r="N330" s="236" t="s">
        <v>41</v>
      </c>
      <c r="O330" s="92"/>
      <c r="P330" s="237">
        <f>O330*H330</f>
        <v>0</v>
      </c>
      <c r="Q330" s="237">
        <v>0.027699999999999999</v>
      </c>
      <c r="R330" s="237">
        <f>Q330*H330</f>
        <v>3.8852019999999996</v>
      </c>
      <c r="S330" s="237">
        <v>0</v>
      </c>
      <c r="T330" s="23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9" t="s">
        <v>181</v>
      </c>
      <c r="AT330" s="239" t="s">
        <v>176</v>
      </c>
      <c r="AU330" s="239" t="s">
        <v>85</v>
      </c>
      <c r="AY330" s="18" t="s">
        <v>174</v>
      </c>
      <c r="BE330" s="240">
        <f>IF(N330="základní",J330,0)</f>
        <v>0</v>
      </c>
      <c r="BF330" s="240">
        <f>IF(N330="snížená",J330,0)</f>
        <v>0</v>
      </c>
      <c r="BG330" s="240">
        <f>IF(N330="zákl. přenesená",J330,0)</f>
        <v>0</v>
      </c>
      <c r="BH330" s="240">
        <f>IF(N330="sníž. přenesená",J330,0)</f>
        <v>0</v>
      </c>
      <c r="BI330" s="240">
        <f>IF(N330="nulová",J330,0)</f>
        <v>0</v>
      </c>
      <c r="BJ330" s="18" t="s">
        <v>83</v>
      </c>
      <c r="BK330" s="240">
        <f>ROUND(I330*H330,2)</f>
        <v>0</v>
      </c>
      <c r="BL330" s="18" t="s">
        <v>181</v>
      </c>
      <c r="BM330" s="239" t="s">
        <v>394</v>
      </c>
    </row>
    <row r="331" s="14" customFormat="1">
      <c r="A331" s="14"/>
      <c r="B331" s="252"/>
      <c r="C331" s="253"/>
      <c r="D331" s="243" t="s">
        <v>183</v>
      </c>
      <c r="E331" s="254" t="s">
        <v>1</v>
      </c>
      <c r="F331" s="255" t="s">
        <v>115</v>
      </c>
      <c r="G331" s="253"/>
      <c r="H331" s="256">
        <v>140.25999999999999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2" t="s">
        <v>183</v>
      </c>
      <c r="AU331" s="262" t="s">
        <v>85</v>
      </c>
      <c r="AV331" s="14" t="s">
        <v>85</v>
      </c>
      <c r="AW331" s="14" t="s">
        <v>32</v>
      </c>
      <c r="AX331" s="14" t="s">
        <v>76</v>
      </c>
      <c r="AY331" s="262" t="s">
        <v>174</v>
      </c>
    </row>
    <row r="332" s="16" customFormat="1">
      <c r="A332" s="16"/>
      <c r="B332" s="274"/>
      <c r="C332" s="275"/>
      <c r="D332" s="243" t="s">
        <v>183</v>
      </c>
      <c r="E332" s="276" t="s">
        <v>1</v>
      </c>
      <c r="F332" s="277" t="s">
        <v>189</v>
      </c>
      <c r="G332" s="275"/>
      <c r="H332" s="278">
        <v>140.25999999999999</v>
      </c>
      <c r="I332" s="279"/>
      <c r="J332" s="275"/>
      <c r="K332" s="275"/>
      <c r="L332" s="280"/>
      <c r="M332" s="281"/>
      <c r="N332" s="282"/>
      <c r="O332" s="282"/>
      <c r="P332" s="282"/>
      <c r="Q332" s="282"/>
      <c r="R332" s="282"/>
      <c r="S332" s="282"/>
      <c r="T332" s="283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84" t="s">
        <v>183</v>
      </c>
      <c r="AU332" s="284" t="s">
        <v>85</v>
      </c>
      <c r="AV332" s="16" t="s">
        <v>181</v>
      </c>
      <c r="AW332" s="16" t="s">
        <v>32</v>
      </c>
      <c r="AX332" s="16" t="s">
        <v>83</v>
      </c>
      <c r="AY332" s="284" t="s">
        <v>174</v>
      </c>
    </row>
    <row r="333" s="2" customFormat="1" ht="21.75" customHeight="1">
      <c r="A333" s="39"/>
      <c r="B333" s="40"/>
      <c r="C333" s="228" t="s">
        <v>395</v>
      </c>
      <c r="D333" s="228" t="s">
        <v>176</v>
      </c>
      <c r="E333" s="229" t="s">
        <v>396</v>
      </c>
      <c r="F333" s="230" t="s">
        <v>397</v>
      </c>
      <c r="G333" s="231" t="s">
        <v>179</v>
      </c>
      <c r="H333" s="232">
        <v>154.30000000000001</v>
      </c>
      <c r="I333" s="233"/>
      <c r="J333" s="234">
        <f>ROUND(I333*H333,2)</f>
        <v>0</v>
      </c>
      <c r="K333" s="230" t="s">
        <v>180</v>
      </c>
      <c r="L333" s="45"/>
      <c r="M333" s="235" t="s">
        <v>1</v>
      </c>
      <c r="N333" s="236" t="s">
        <v>41</v>
      </c>
      <c r="O333" s="92"/>
      <c r="P333" s="237">
        <f>O333*H333</f>
        <v>0</v>
      </c>
      <c r="Q333" s="237">
        <v>0.00025999999999999998</v>
      </c>
      <c r="R333" s="237">
        <f>Q333*H333</f>
        <v>0.040118000000000001</v>
      </c>
      <c r="S333" s="237">
        <v>0</v>
      </c>
      <c r="T333" s="23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9" t="s">
        <v>181</v>
      </c>
      <c r="AT333" s="239" t="s">
        <v>176</v>
      </c>
      <c r="AU333" s="239" t="s">
        <v>85</v>
      </c>
      <c r="AY333" s="18" t="s">
        <v>174</v>
      </c>
      <c r="BE333" s="240">
        <f>IF(N333="základní",J333,0)</f>
        <v>0</v>
      </c>
      <c r="BF333" s="240">
        <f>IF(N333="snížená",J333,0)</f>
        <v>0</v>
      </c>
      <c r="BG333" s="240">
        <f>IF(N333="zákl. přenesená",J333,0)</f>
        <v>0</v>
      </c>
      <c r="BH333" s="240">
        <f>IF(N333="sníž. přenesená",J333,0)</f>
        <v>0</v>
      </c>
      <c r="BI333" s="240">
        <f>IF(N333="nulová",J333,0)</f>
        <v>0</v>
      </c>
      <c r="BJ333" s="18" t="s">
        <v>83</v>
      </c>
      <c r="BK333" s="240">
        <f>ROUND(I333*H333,2)</f>
        <v>0</v>
      </c>
      <c r="BL333" s="18" t="s">
        <v>181</v>
      </c>
      <c r="BM333" s="239" t="s">
        <v>398</v>
      </c>
    </row>
    <row r="334" s="14" customFormat="1">
      <c r="A334" s="14"/>
      <c r="B334" s="252"/>
      <c r="C334" s="253"/>
      <c r="D334" s="243" t="s">
        <v>183</v>
      </c>
      <c r="E334" s="254" t="s">
        <v>1</v>
      </c>
      <c r="F334" s="255" t="s">
        <v>399</v>
      </c>
      <c r="G334" s="253"/>
      <c r="H334" s="256">
        <v>84.900000000000006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2" t="s">
        <v>183</v>
      </c>
      <c r="AU334" s="262" t="s">
        <v>85</v>
      </c>
      <c r="AV334" s="14" t="s">
        <v>85</v>
      </c>
      <c r="AW334" s="14" t="s">
        <v>32</v>
      </c>
      <c r="AX334" s="14" t="s">
        <v>76</v>
      </c>
      <c r="AY334" s="262" t="s">
        <v>174</v>
      </c>
    </row>
    <row r="335" s="14" customFormat="1">
      <c r="A335" s="14"/>
      <c r="B335" s="252"/>
      <c r="C335" s="253"/>
      <c r="D335" s="243" t="s">
        <v>183</v>
      </c>
      <c r="E335" s="254" t="s">
        <v>1</v>
      </c>
      <c r="F335" s="255" t="s">
        <v>400</v>
      </c>
      <c r="G335" s="253"/>
      <c r="H335" s="256">
        <v>69.400000000000006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2" t="s">
        <v>183</v>
      </c>
      <c r="AU335" s="262" t="s">
        <v>85</v>
      </c>
      <c r="AV335" s="14" t="s">
        <v>85</v>
      </c>
      <c r="AW335" s="14" t="s">
        <v>32</v>
      </c>
      <c r="AX335" s="14" t="s">
        <v>76</v>
      </c>
      <c r="AY335" s="262" t="s">
        <v>174</v>
      </c>
    </row>
    <row r="336" s="15" customFormat="1">
      <c r="A336" s="15"/>
      <c r="B336" s="263"/>
      <c r="C336" s="264"/>
      <c r="D336" s="243" t="s">
        <v>183</v>
      </c>
      <c r="E336" s="265" t="s">
        <v>1</v>
      </c>
      <c r="F336" s="266" t="s">
        <v>187</v>
      </c>
      <c r="G336" s="264"/>
      <c r="H336" s="267">
        <v>154.30000000000001</v>
      </c>
      <c r="I336" s="268"/>
      <c r="J336" s="264"/>
      <c r="K336" s="264"/>
      <c r="L336" s="269"/>
      <c r="M336" s="270"/>
      <c r="N336" s="271"/>
      <c r="O336" s="271"/>
      <c r="P336" s="271"/>
      <c r="Q336" s="271"/>
      <c r="R336" s="271"/>
      <c r="S336" s="271"/>
      <c r="T336" s="27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3" t="s">
        <v>183</v>
      </c>
      <c r="AU336" s="273" t="s">
        <v>85</v>
      </c>
      <c r="AV336" s="15" t="s">
        <v>188</v>
      </c>
      <c r="AW336" s="15" t="s">
        <v>32</v>
      </c>
      <c r="AX336" s="15" t="s">
        <v>76</v>
      </c>
      <c r="AY336" s="273" t="s">
        <v>174</v>
      </c>
    </row>
    <row r="337" s="16" customFormat="1">
      <c r="A337" s="16"/>
      <c r="B337" s="274"/>
      <c r="C337" s="275"/>
      <c r="D337" s="243" t="s">
        <v>183</v>
      </c>
      <c r="E337" s="276" t="s">
        <v>1</v>
      </c>
      <c r="F337" s="277" t="s">
        <v>189</v>
      </c>
      <c r="G337" s="275"/>
      <c r="H337" s="278">
        <v>154.30000000000001</v>
      </c>
      <c r="I337" s="279"/>
      <c r="J337" s="275"/>
      <c r="K337" s="275"/>
      <c r="L337" s="280"/>
      <c r="M337" s="281"/>
      <c r="N337" s="282"/>
      <c r="O337" s="282"/>
      <c r="P337" s="282"/>
      <c r="Q337" s="282"/>
      <c r="R337" s="282"/>
      <c r="S337" s="282"/>
      <c r="T337" s="283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84" t="s">
        <v>183</v>
      </c>
      <c r="AU337" s="284" t="s">
        <v>85</v>
      </c>
      <c r="AV337" s="16" t="s">
        <v>181</v>
      </c>
      <c r="AW337" s="16" t="s">
        <v>32</v>
      </c>
      <c r="AX337" s="16" t="s">
        <v>83</v>
      </c>
      <c r="AY337" s="284" t="s">
        <v>174</v>
      </c>
    </row>
    <row r="338" s="2" customFormat="1" ht="24.15" customHeight="1">
      <c r="A338" s="39"/>
      <c r="B338" s="40"/>
      <c r="C338" s="228" t="s">
        <v>401</v>
      </c>
      <c r="D338" s="228" t="s">
        <v>176</v>
      </c>
      <c r="E338" s="229" t="s">
        <v>402</v>
      </c>
      <c r="F338" s="230" t="s">
        <v>403</v>
      </c>
      <c r="G338" s="231" t="s">
        <v>179</v>
      </c>
      <c r="H338" s="232">
        <v>154.30000000000001</v>
      </c>
      <c r="I338" s="233"/>
      <c r="J338" s="234">
        <f>ROUND(I338*H338,2)</f>
        <v>0</v>
      </c>
      <c r="K338" s="230" t="s">
        <v>180</v>
      </c>
      <c r="L338" s="45"/>
      <c r="M338" s="235" t="s">
        <v>1</v>
      </c>
      <c r="N338" s="236" t="s">
        <v>41</v>
      </c>
      <c r="O338" s="92"/>
      <c r="P338" s="237">
        <f>O338*H338</f>
        <v>0</v>
      </c>
      <c r="Q338" s="237">
        <v>0.00013999999999999999</v>
      </c>
      <c r="R338" s="237">
        <f>Q338*H338</f>
        <v>0.021602</v>
      </c>
      <c r="S338" s="237">
        <v>0</v>
      </c>
      <c r="T338" s="23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9" t="s">
        <v>181</v>
      </c>
      <c r="AT338" s="239" t="s">
        <v>176</v>
      </c>
      <c r="AU338" s="239" t="s">
        <v>85</v>
      </c>
      <c r="AY338" s="18" t="s">
        <v>174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8" t="s">
        <v>83</v>
      </c>
      <c r="BK338" s="240">
        <f>ROUND(I338*H338,2)</f>
        <v>0</v>
      </c>
      <c r="BL338" s="18" t="s">
        <v>181</v>
      </c>
      <c r="BM338" s="239" t="s">
        <v>404</v>
      </c>
    </row>
    <row r="339" s="14" customFormat="1">
      <c r="A339" s="14"/>
      <c r="B339" s="252"/>
      <c r="C339" s="253"/>
      <c r="D339" s="243" t="s">
        <v>183</v>
      </c>
      <c r="E339" s="254" t="s">
        <v>1</v>
      </c>
      <c r="F339" s="255" t="s">
        <v>399</v>
      </c>
      <c r="G339" s="253"/>
      <c r="H339" s="256">
        <v>84.900000000000006</v>
      </c>
      <c r="I339" s="257"/>
      <c r="J339" s="253"/>
      <c r="K339" s="253"/>
      <c r="L339" s="258"/>
      <c r="M339" s="259"/>
      <c r="N339" s="260"/>
      <c r="O339" s="260"/>
      <c r="P339" s="260"/>
      <c r="Q339" s="260"/>
      <c r="R339" s="260"/>
      <c r="S339" s="260"/>
      <c r="T339" s="26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2" t="s">
        <v>183</v>
      </c>
      <c r="AU339" s="262" t="s">
        <v>85</v>
      </c>
      <c r="AV339" s="14" t="s">
        <v>85</v>
      </c>
      <c r="AW339" s="14" t="s">
        <v>32</v>
      </c>
      <c r="AX339" s="14" t="s">
        <v>76</v>
      </c>
      <c r="AY339" s="262" t="s">
        <v>174</v>
      </c>
    </row>
    <row r="340" s="14" customFormat="1">
      <c r="A340" s="14"/>
      <c r="B340" s="252"/>
      <c r="C340" s="253"/>
      <c r="D340" s="243" t="s">
        <v>183</v>
      </c>
      <c r="E340" s="254" t="s">
        <v>1</v>
      </c>
      <c r="F340" s="255" t="s">
        <v>400</v>
      </c>
      <c r="G340" s="253"/>
      <c r="H340" s="256">
        <v>69.400000000000006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2" t="s">
        <v>183</v>
      </c>
      <c r="AU340" s="262" t="s">
        <v>85</v>
      </c>
      <c r="AV340" s="14" t="s">
        <v>85</v>
      </c>
      <c r="AW340" s="14" t="s">
        <v>32</v>
      </c>
      <c r="AX340" s="14" t="s">
        <v>76</v>
      </c>
      <c r="AY340" s="262" t="s">
        <v>174</v>
      </c>
    </row>
    <row r="341" s="15" customFormat="1">
      <c r="A341" s="15"/>
      <c r="B341" s="263"/>
      <c r="C341" s="264"/>
      <c r="D341" s="243" t="s">
        <v>183</v>
      </c>
      <c r="E341" s="265" t="s">
        <v>1</v>
      </c>
      <c r="F341" s="266" t="s">
        <v>187</v>
      </c>
      <c r="G341" s="264"/>
      <c r="H341" s="267">
        <v>154.30000000000001</v>
      </c>
      <c r="I341" s="268"/>
      <c r="J341" s="264"/>
      <c r="K341" s="264"/>
      <c r="L341" s="269"/>
      <c r="M341" s="270"/>
      <c r="N341" s="271"/>
      <c r="O341" s="271"/>
      <c r="P341" s="271"/>
      <c r="Q341" s="271"/>
      <c r="R341" s="271"/>
      <c r="S341" s="271"/>
      <c r="T341" s="27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3" t="s">
        <v>183</v>
      </c>
      <c r="AU341" s="273" t="s">
        <v>85</v>
      </c>
      <c r="AV341" s="15" t="s">
        <v>188</v>
      </c>
      <c r="AW341" s="15" t="s">
        <v>32</v>
      </c>
      <c r="AX341" s="15" t="s">
        <v>76</v>
      </c>
      <c r="AY341" s="273" t="s">
        <v>174</v>
      </c>
    </row>
    <row r="342" s="16" customFormat="1">
      <c r="A342" s="16"/>
      <c r="B342" s="274"/>
      <c r="C342" s="275"/>
      <c r="D342" s="243" t="s">
        <v>183</v>
      </c>
      <c r="E342" s="276" t="s">
        <v>1</v>
      </c>
      <c r="F342" s="277" t="s">
        <v>189</v>
      </c>
      <c r="G342" s="275"/>
      <c r="H342" s="278">
        <v>154.30000000000001</v>
      </c>
      <c r="I342" s="279"/>
      <c r="J342" s="275"/>
      <c r="K342" s="275"/>
      <c r="L342" s="280"/>
      <c r="M342" s="281"/>
      <c r="N342" s="282"/>
      <c r="O342" s="282"/>
      <c r="P342" s="282"/>
      <c r="Q342" s="282"/>
      <c r="R342" s="282"/>
      <c r="S342" s="282"/>
      <c r="T342" s="283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84" t="s">
        <v>183</v>
      </c>
      <c r="AU342" s="284" t="s">
        <v>85</v>
      </c>
      <c r="AV342" s="16" t="s">
        <v>181</v>
      </c>
      <c r="AW342" s="16" t="s">
        <v>32</v>
      </c>
      <c r="AX342" s="16" t="s">
        <v>83</v>
      </c>
      <c r="AY342" s="284" t="s">
        <v>174</v>
      </c>
    </row>
    <row r="343" s="2" customFormat="1" ht="49.05" customHeight="1">
      <c r="A343" s="39"/>
      <c r="B343" s="40"/>
      <c r="C343" s="228" t="s">
        <v>405</v>
      </c>
      <c r="D343" s="228" t="s">
        <v>176</v>
      </c>
      <c r="E343" s="229" t="s">
        <v>406</v>
      </c>
      <c r="F343" s="230" t="s">
        <v>407</v>
      </c>
      <c r="G343" s="231" t="s">
        <v>179</v>
      </c>
      <c r="H343" s="232">
        <v>69.400000000000006</v>
      </c>
      <c r="I343" s="233"/>
      <c r="J343" s="234">
        <f>ROUND(I343*H343,2)</f>
        <v>0</v>
      </c>
      <c r="K343" s="230" t="s">
        <v>180</v>
      </c>
      <c r="L343" s="45"/>
      <c r="M343" s="235" t="s">
        <v>1</v>
      </c>
      <c r="N343" s="236" t="s">
        <v>41</v>
      </c>
      <c r="O343" s="92"/>
      <c r="P343" s="237">
        <f>O343*H343</f>
        <v>0</v>
      </c>
      <c r="Q343" s="237">
        <v>0.0118</v>
      </c>
      <c r="R343" s="237">
        <f>Q343*H343</f>
        <v>0.81892000000000009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181</v>
      </c>
      <c r="AT343" s="239" t="s">
        <v>176</v>
      </c>
      <c r="AU343" s="239" t="s">
        <v>85</v>
      </c>
      <c r="AY343" s="18" t="s">
        <v>174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83</v>
      </c>
      <c r="BK343" s="240">
        <f>ROUND(I343*H343,2)</f>
        <v>0</v>
      </c>
      <c r="BL343" s="18" t="s">
        <v>181</v>
      </c>
      <c r="BM343" s="239" t="s">
        <v>408</v>
      </c>
    </row>
    <row r="344" s="14" customFormat="1">
      <c r="A344" s="14"/>
      <c r="B344" s="252"/>
      <c r="C344" s="253"/>
      <c r="D344" s="243" t="s">
        <v>183</v>
      </c>
      <c r="E344" s="254" t="s">
        <v>1</v>
      </c>
      <c r="F344" s="255" t="s">
        <v>400</v>
      </c>
      <c r="G344" s="253"/>
      <c r="H344" s="256">
        <v>69.400000000000006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183</v>
      </c>
      <c r="AU344" s="262" t="s">
        <v>85</v>
      </c>
      <c r="AV344" s="14" t="s">
        <v>85</v>
      </c>
      <c r="AW344" s="14" t="s">
        <v>32</v>
      </c>
      <c r="AX344" s="14" t="s">
        <v>76</v>
      </c>
      <c r="AY344" s="262" t="s">
        <v>174</v>
      </c>
    </row>
    <row r="345" s="15" customFormat="1">
      <c r="A345" s="15"/>
      <c r="B345" s="263"/>
      <c r="C345" s="264"/>
      <c r="D345" s="243" t="s">
        <v>183</v>
      </c>
      <c r="E345" s="265" t="s">
        <v>1</v>
      </c>
      <c r="F345" s="266" t="s">
        <v>187</v>
      </c>
      <c r="G345" s="264"/>
      <c r="H345" s="267">
        <v>69.400000000000006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3" t="s">
        <v>183</v>
      </c>
      <c r="AU345" s="273" t="s">
        <v>85</v>
      </c>
      <c r="AV345" s="15" t="s">
        <v>188</v>
      </c>
      <c r="AW345" s="15" t="s">
        <v>32</v>
      </c>
      <c r="AX345" s="15" t="s">
        <v>76</v>
      </c>
      <c r="AY345" s="273" t="s">
        <v>174</v>
      </c>
    </row>
    <row r="346" s="16" customFormat="1">
      <c r="A346" s="16"/>
      <c r="B346" s="274"/>
      <c r="C346" s="275"/>
      <c r="D346" s="243" t="s">
        <v>183</v>
      </c>
      <c r="E346" s="276" t="s">
        <v>1</v>
      </c>
      <c r="F346" s="277" t="s">
        <v>189</v>
      </c>
      <c r="G346" s="275"/>
      <c r="H346" s="278">
        <v>69.400000000000006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84" t="s">
        <v>183</v>
      </c>
      <c r="AU346" s="284" t="s">
        <v>85</v>
      </c>
      <c r="AV346" s="16" t="s">
        <v>181</v>
      </c>
      <c r="AW346" s="16" t="s">
        <v>32</v>
      </c>
      <c r="AX346" s="16" t="s">
        <v>83</v>
      </c>
      <c r="AY346" s="284" t="s">
        <v>174</v>
      </c>
    </row>
    <row r="347" s="2" customFormat="1" ht="24.15" customHeight="1">
      <c r="A347" s="39"/>
      <c r="B347" s="40"/>
      <c r="C347" s="285" t="s">
        <v>409</v>
      </c>
      <c r="D347" s="285" t="s">
        <v>256</v>
      </c>
      <c r="E347" s="286" t="s">
        <v>410</v>
      </c>
      <c r="F347" s="287" t="s">
        <v>411</v>
      </c>
      <c r="G347" s="288" t="s">
        <v>179</v>
      </c>
      <c r="H347" s="289">
        <v>72.870000000000005</v>
      </c>
      <c r="I347" s="290"/>
      <c r="J347" s="291">
        <f>ROUND(I347*H347,2)</f>
        <v>0</v>
      </c>
      <c r="K347" s="287" t="s">
        <v>180</v>
      </c>
      <c r="L347" s="292"/>
      <c r="M347" s="293" t="s">
        <v>1</v>
      </c>
      <c r="N347" s="294" t="s">
        <v>41</v>
      </c>
      <c r="O347" s="92"/>
      <c r="P347" s="237">
        <f>O347*H347</f>
        <v>0</v>
      </c>
      <c r="Q347" s="237">
        <v>0.031</v>
      </c>
      <c r="R347" s="237">
        <f>Q347*H347</f>
        <v>2.2589700000000001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224</v>
      </c>
      <c r="AT347" s="239" t="s">
        <v>256</v>
      </c>
      <c r="AU347" s="239" t="s">
        <v>85</v>
      </c>
      <c r="AY347" s="18" t="s">
        <v>174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83</v>
      </c>
      <c r="BK347" s="240">
        <f>ROUND(I347*H347,2)</f>
        <v>0</v>
      </c>
      <c r="BL347" s="18" t="s">
        <v>181</v>
      </c>
      <c r="BM347" s="239" t="s">
        <v>412</v>
      </c>
    </row>
    <row r="348" s="14" customFormat="1">
      <c r="A348" s="14"/>
      <c r="B348" s="252"/>
      <c r="C348" s="253"/>
      <c r="D348" s="243" t="s">
        <v>183</v>
      </c>
      <c r="E348" s="253"/>
      <c r="F348" s="255" t="s">
        <v>413</v>
      </c>
      <c r="G348" s="253"/>
      <c r="H348" s="256">
        <v>72.870000000000005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2" t="s">
        <v>183</v>
      </c>
      <c r="AU348" s="262" t="s">
        <v>85</v>
      </c>
      <c r="AV348" s="14" t="s">
        <v>85</v>
      </c>
      <c r="AW348" s="14" t="s">
        <v>4</v>
      </c>
      <c r="AX348" s="14" t="s">
        <v>83</v>
      </c>
      <c r="AY348" s="262" t="s">
        <v>174</v>
      </c>
    </row>
    <row r="349" s="2" customFormat="1" ht="44.25" customHeight="1">
      <c r="A349" s="39"/>
      <c r="B349" s="40"/>
      <c r="C349" s="228" t="s">
        <v>414</v>
      </c>
      <c r="D349" s="228" t="s">
        <v>176</v>
      </c>
      <c r="E349" s="229" t="s">
        <v>415</v>
      </c>
      <c r="F349" s="230" t="s">
        <v>416</v>
      </c>
      <c r="G349" s="231" t="s">
        <v>179</v>
      </c>
      <c r="H349" s="232">
        <v>84.900000000000006</v>
      </c>
      <c r="I349" s="233"/>
      <c r="J349" s="234">
        <f>ROUND(I349*H349,2)</f>
        <v>0</v>
      </c>
      <c r="K349" s="230" t="s">
        <v>180</v>
      </c>
      <c r="L349" s="45"/>
      <c r="M349" s="235" t="s">
        <v>1</v>
      </c>
      <c r="N349" s="236" t="s">
        <v>41</v>
      </c>
      <c r="O349" s="92"/>
      <c r="P349" s="237">
        <f>O349*H349</f>
        <v>0</v>
      </c>
      <c r="Q349" s="237">
        <v>0.012</v>
      </c>
      <c r="R349" s="237">
        <f>Q349*H349</f>
        <v>1.0188000000000002</v>
      </c>
      <c r="S349" s="237">
        <v>0</v>
      </c>
      <c r="T349" s="23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9" t="s">
        <v>181</v>
      </c>
      <c r="AT349" s="239" t="s">
        <v>176</v>
      </c>
      <c r="AU349" s="239" t="s">
        <v>85</v>
      </c>
      <c r="AY349" s="18" t="s">
        <v>174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8" t="s">
        <v>83</v>
      </c>
      <c r="BK349" s="240">
        <f>ROUND(I349*H349,2)</f>
        <v>0</v>
      </c>
      <c r="BL349" s="18" t="s">
        <v>181</v>
      </c>
      <c r="BM349" s="239" t="s">
        <v>417</v>
      </c>
    </row>
    <row r="350" s="14" customFormat="1">
      <c r="A350" s="14"/>
      <c r="B350" s="252"/>
      <c r="C350" s="253"/>
      <c r="D350" s="243" t="s">
        <v>183</v>
      </c>
      <c r="E350" s="254" t="s">
        <v>1</v>
      </c>
      <c r="F350" s="255" t="s">
        <v>399</v>
      </c>
      <c r="G350" s="253"/>
      <c r="H350" s="256">
        <v>84.900000000000006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2" t="s">
        <v>183</v>
      </c>
      <c r="AU350" s="262" t="s">
        <v>85</v>
      </c>
      <c r="AV350" s="14" t="s">
        <v>85</v>
      </c>
      <c r="AW350" s="14" t="s">
        <v>32</v>
      </c>
      <c r="AX350" s="14" t="s">
        <v>76</v>
      </c>
      <c r="AY350" s="262" t="s">
        <v>174</v>
      </c>
    </row>
    <row r="351" s="15" customFormat="1">
      <c r="A351" s="15"/>
      <c r="B351" s="263"/>
      <c r="C351" s="264"/>
      <c r="D351" s="243" t="s">
        <v>183</v>
      </c>
      <c r="E351" s="265" t="s">
        <v>1</v>
      </c>
      <c r="F351" s="266" t="s">
        <v>187</v>
      </c>
      <c r="G351" s="264"/>
      <c r="H351" s="267">
        <v>84.900000000000006</v>
      </c>
      <c r="I351" s="268"/>
      <c r="J351" s="264"/>
      <c r="K351" s="264"/>
      <c r="L351" s="269"/>
      <c r="M351" s="270"/>
      <c r="N351" s="271"/>
      <c r="O351" s="271"/>
      <c r="P351" s="271"/>
      <c r="Q351" s="271"/>
      <c r="R351" s="271"/>
      <c r="S351" s="271"/>
      <c r="T351" s="27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3" t="s">
        <v>183</v>
      </c>
      <c r="AU351" s="273" t="s">
        <v>85</v>
      </c>
      <c r="AV351" s="15" t="s">
        <v>188</v>
      </c>
      <c r="AW351" s="15" t="s">
        <v>32</v>
      </c>
      <c r="AX351" s="15" t="s">
        <v>76</v>
      </c>
      <c r="AY351" s="273" t="s">
        <v>174</v>
      </c>
    </row>
    <row r="352" s="16" customFormat="1">
      <c r="A352" s="16"/>
      <c r="B352" s="274"/>
      <c r="C352" s="275"/>
      <c r="D352" s="243" t="s">
        <v>183</v>
      </c>
      <c r="E352" s="276" t="s">
        <v>1</v>
      </c>
      <c r="F352" s="277" t="s">
        <v>189</v>
      </c>
      <c r="G352" s="275"/>
      <c r="H352" s="278">
        <v>84.900000000000006</v>
      </c>
      <c r="I352" s="279"/>
      <c r="J352" s="275"/>
      <c r="K352" s="275"/>
      <c r="L352" s="280"/>
      <c r="M352" s="281"/>
      <c r="N352" s="282"/>
      <c r="O352" s="282"/>
      <c r="P352" s="282"/>
      <c r="Q352" s="282"/>
      <c r="R352" s="282"/>
      <c r="S352" s="282"/>
      <c r="T352" s="283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84" t="s">
        <v>183</v>
      </c>
      <c r="AU352" s="284" t="s">
        <v>85</v>
      </c>
      <c r="AV352" s="16" t="s">
        <v>181</v>
      </c>
      <c r="AW352" s="16" t="s">
        <v>32</v>
      </c>
      <c r="AX352" s="16" t="s">
        <v>83</v>
      </c>
      <c r="AY352" s="284" t="s">
        <v>174</v>
      </c>
    </row>
    <row r="353" s="2" customFormat="1" ht="24.15" customHeight="1">
      <c r="A353" s="39"/>
      <c r="B353" s="40"/>
      <c r="C353" s="285" t="s">
        <v>418</v>
      </c>
      <c r="D353" s="285" t="s">
        <v>256</v>
      </c>
      <c r="E353" s="286" t="s">
        <v>419</v>
      </c>
      <c r="F353" s="287" t="s">
        <v>420</v>
      </c>
      <c r="G353" s="288" t="s">
        <v>179</v>
      </c>
      <c r="H353" s="289">
        <v>89.144999999999996</v>
      </c>
      <c r="I353" s="290"/>
      <c r="J353" s="291">
        <f>ROUND(I353*H353,2)</f>
        <v>0</v>
      </c>
      <c r="K353" s="287" t="s">
        <v>180</v>
      </c>
      <c r="L353" s="292"/>
      <c r="M353" s="293" t="s">
        <v>1</v>
      </c>
      <c r="N353" s="294" t="s">
        <v>41</v>
      </c>
      <c r="O353" s="92"/>
      <c r="P353" s="237">
        <f>O353*H353</f>
        <v>0</v>
      </c>
      <c r="Q353" s="237">
        <v>0.0155</v>
      </c>
      <c r="R353" s="237">
        <f>Q353*H353</f>
        <v>1.3817474999999999</v>
      </c>
      <c r="S353" s="237">
        <v>0</v>
      </c>
      <c r="T353" s="23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9" t="s">
        <v>224</v>
      </c>
      <c r="AT353" s="239" t="s">
        <v>256</v>
      </c>
      <c r="AU353" s="239" t="s">
        <v>85</v>
      </c>
      <c r="AY353" s="18" t="s">
        <v>174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8" t="s">
        <v>83</v>
      </c>
      <c r="BK353" s="240">
        <f>ROUND(I353*H353,2)</f>
        <v>0</v>
      </c>
      <c r="BL353" s="18" t="s">
        <v>181</v>
      </c>
      <c r="BM353" s="239" t="s">
        <v>421</v>
      </c>
    </row>
    <row r="354" s="14" customFormat="1">
      <c r="A354" s="14"/>
      <c r="B354" s="252"/>
      <c r="C354" s="253"/>
      <c r="D354" s="243" t="s">
        <v>183</v>
      </c>
      <c r="E354" s="253"/>
      <c r="F354" s="255" t="s">
        <v>422</v>
      </c>
      <c r="G354" s="253"/>
      <c r="H354" s="256">
        <v>89.144999999999996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2" t="s">
        <v>183</v>
      </c>
      <c r="AU354" s="262" t="s">
        <v>85</v>
      </c>
      <c r="AV354" s="14" t="s">
        <v>85</v>
      </c>
      <c r="AW354" s="14" t="s">
        <v>4</v>
      </c>
      <c r="AX354" s="14" t="s">
        <v>83</v>
      </c>
      <c r="AY354" s="262" t="s">
        <v>174</v>
      </c>
    </row>
    <row r="355" s="2" customFormat="1" ht="24.15" customHeight="1">
      <c r="A355" s="39"/>
      <c r="B355" s="40"/>
      <c r="C355" s="285" t="s">
        <v>423</v>
      </c>
      <c r="D355" s="285" t="s">
        <v>256</v>
      </c>
      <c r="E355" s="286" t="s">
        <v>424</v>
      </c>
      <c r="F355" s="287" t="s">
        <v>425</v>
      </c>
      <c r="G355" s="288" t="s">
        <v>179</v>
      </c>
      <c r="H355" s="289">
        <v>89.144999999999996</v>
      </c>
      <c r="I355" s="290"/>
      <c r="J355" s="291">
        <f>ROUND(I355*H355,2)</f>
        <v>0</v>
      </c>
      <c r="K355" s="287" t="s">
        <v>180</v>
      </c>
      <c r="L355" s="292"/>
      <c r="M355" s="293" t="s">
        <v>1</v>
      </c>
      <c r="N355" s="294" t="s">
        <v>41</v>
      </c>
      <c r="O355" s="92"/>
      <c r="P355" s="237">
        <f>O355*H355</f>
        <v>0</v>
      </c>
      <c r="Q355" s="237">
        <v>0.025000000000000001</v>
      </c>
      <c r="R355" s="237">
        <f>Q355*H355</f>
        <v>2.2286250000000001</v>
      </c>
      <c r="S355" s="237">
        <v>0</v>
      </c>
      <c r="T355" s="23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9" t="s">
        <v>224</v>
      </c>
      <c r="AT355" s="239" t="s">
        <v>256</v>
      </c>
      <c r="AU355" s="239" t="s">
        <v>85</v>
      </c>
      <c r="AY355" s="18" t="s">
        <v>174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8" t="s">
        <v>83</v>
      </c>
      <c r="BK355" s="240">
        <f>ROUND(I355*H355,2)</f>
        <v>0</v>
      </c>
      <c r="BL355" s="18" t="s">
        <v>181</v>
      </c>
      <c r="BM355" s="239" t="s">
        <v>426</v>
      </c>
    </row>
    <row r="356" s="14" customFormat="1">
      <c r="A356" s="14"/>
      <c r="B356" s="252"/>
      <c r="C356" s="253"/>
      <c r="D356" s="243" t="s">
        <v>183</v>
      </c>
      <c r="E356" s="253"/>
      <c r="F356" s="255" t="s">
        <v>422</v>
      </c>
      <c r="G356" s="253"/>
      <c r="H356" s="256">
        <v>89.144999999999996</v>
      </c>
      <c r="I356" s="257"/>
      <c r="J356" s="253"/>
      <c r="K356" s="253"/>
      <c r="L356" s="258"/>
      <c r="M356" s="259"/>
      <c r="N356" s="260"/>
      <c r="O356" s="260"/>
      <c r="P356" s="260"/>
      <c r="Q356" s="260"/>
      <c r="R356" s="260"/>
      <c r="S356" s="260"/>
      <c r="T356" s="26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2" t="s">
        <v>183</v>
      </c>
      <c r="AU356" s="262" t="s">
        <v>85</v>
      </c>
      <c r="AV356" s="14" t="s">
        <v>85</v>
      </c>
      <c r="AW356" s="14" t="s">
        <v>4</v>
      </c>
      <c r="AX356" s="14" t="s">
        <v>83</v>
      </c>
      <c r="AY356" s="262" t="s">
        <v>174</v>
      </c>
    </row>
    <row r="357" s="2" customFormat="1" ht="24.15" customHeight="1">
      <c r="A357" s="39"/>
      <c r="B357" s="40"/>
      <c r="C357" s="228" t="s">
        <v>427</v>
      </c>
      <c r="D357" s="228" t="s">
        <v>176</v>
      </c>
      <c r="E357" s="229" t="s">
        <v>428</v>
      </c>
      <c r="F357" s="230" t="s">
        <v>429</v>
      </c>
      <c r="G357" s="231" t="s">
        <v>179</v>
      </c>
      <c r="H357" s="232">
        <v>154.30000000000001</v>
      </c>
      <c r="I357" s="233"/>
      <c r="J357" s="234">
        <f>ROUND(I357*H357,2)</f>
        <v>0</v>
      </c>
      <c r="K357" s="230" t="s">
        <v>180</v>
      </c>
      <c r="L357" s="45"/>
      <c r="M357" s="235" t="s">
        <v>1</v>
      </c>
      <c r="N357" s="236" t="s">
        <v>41</v>
      </c>
      <c r="O357" s="92"/>
      <c r="P357" s="237">
        <f>O357*H357</f>
        <v>0</v>
      </c>
      <c r="Q357" s="237">
        <v>0.0018</v>
      </c>
      <c r="R357" s="237">
        <f>Q357*H357</f>
        <v>0.27773999999999999</v>
      </c>
      <c r="S357" s="237">
        <v>0</v>
      </c>
      <c r="T357" s="23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9" t="s">
        <v>181</v>
      </c>
      <c r="AT357" s="239" t="s">
        <v>176</v>
      </c>
      <c r="AU357" s="239" t="s">
        <v>85</v>
      </c>
      <c r="AY357" s="18" t="s">
        <v>174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8" t="s">
        <v>83</v>
      </c>
      <c r="BK357" s="240">
        <f>ROUND(I357*H357,2)</f>
        <v>0</v>
      </c>
      <c r="BL357" s="18" t="s">
        <v>181</v>
      </c>
      <c r="BM357" s="239" t="s">
        <v>430</v>
      </c>
    </row>
    <row r="358" s="14" customFormat="1">
      <c r="A358" s="14"/>
      <c r="B358" s="252"/>
      <c r="C358" s="253"/>
      <c r="D358" s="243" t="s">
        <v>183</v>
      </c>
      <c r="E358" s="254" t="s">
        <v>1</v>
      </c>
      <c r="F358" s="255" t="s">
        <v>399</v>
      </c>
      <c r="G358" s="253"/>
      <c r="H358" s="256">
        <v>84.900000000000006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2" t="s">
        <v>183</v>
      </c>
      <c r="AU358" s="262" t="s">
        <v>85</v>
      </c>
      <c r="AV358" s="14" t="s">
        <v>85</v>
      </c>
      <c r="AW358" s="14" t="s">
        <v>32</v>
      </c>
      <c r="AX358" s="14" t="s">
        <v>76</v>
      </c>
      <c r="AY358" s="262" t="s">
        <v>174</v>
      </c>
    </row>
    <row r="359" s="14" customFormat="1">
      <c r="A359" s="14"/>
      <c r="B359" s="252"/>
      <c r="C359" s="253"/>
      <c r="D359" s="243" t="s">
        <v>183</v>
      </c>
      <c r="E359" s="254" t="s">
        <v>1</v>
      </c>
      <c r="F359" s="255" t="s">
        <v>400</v>
      </c>
      <c r="G359" s="253"/>
      <c r="H359" s="256">
        <v>69.400000000000006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2" t="s">
        <v>183</v>
      </c>
      <c r="AU359" s="262" t="s">
        <v>85</v>
      </c>
      <c r="AV359" s="14" t="s">
        <v>85</v>
      </c>
      <c r="AW359" s="14" t="s">
        <v>32</v>
      </c>
      <c r="AX359" s="14" t="s">
        <v>76</v>
      </c>
      <c r="AY359" s="262" t="s">
        <v>174</v>
      </c>
    </row>
    <row r="360" s="15" customFormat="1">
      <c r="A360" s="15"/>
      <c r="B360" s="263"/>
      <c r="C360" s="264"/>
      <c r="D360" s="243" t="s">
        <v>183</v>
      </c>
      <c r="E360" s="265" t="s">
        <v>1</v>
      </c>
      <c r="F360" s="266" t="s">
        <v>187</v>
      </c>
      <c r="G360" s="264"/>
      <c r="H360" s="267">
        <v>154.30000000000001</v>
      </c>
      <c r="I360" s="268"/>
      <c r="J360" s="264"/>
      <c r="K360" s="264"/>
      <c r="L360" s="269"/>
      <c r="M360" s="270"/>
      <c r="N360" s="271"/>
      <c r="O360" s="271"/>
      <c r="P360" s="271"/>
      <c r="Q360" s="271"/>
      <c r="R360" s="271"/>
      <c r="S360" s="271"/>
      <c r="T360" s="272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3" t="s">
        <v>183</v>
      </c>
      <c r="AU360" s="273" t="s">
        <v>85</v>
      </c>
      <c r="AV360" s="15" t="s">
        <v>188</v>
      </c>
      <c r="AW360" s="15" t="s">
        <v>32</v>
      </c>
      <c r="AX360" s="15" t="s">
        <v>76</v>
      </c>
      <c r="AY360" s="273" t="s">
        <v>174</v>
      </c>
    </row>
    <row r="361" s="16" customFormat="1">
      <c r="A361" s="16"/>
      <c r="B361" s="274"/>
      <c r="C361" s="275"/>
      <c r="D361" s="243" t="s">
        <v>183</v>
      </c>
      <c r="E361" s="276" t="s">
        <v>1</v>
      </c>
      <c r="F361" s="277" t="s">
        <v>189</v>
      </c>
      <c r="G361" s="275"/>
      <c r="H361" s="278">
        <v>154.30000000000001</v>
      </c>
      <c r="I361" s="279"/>
      <c r="J361" s="275"/>
      <c r="K361" s="275"/>
      <c r="L361" s="280"/>
      <c r="M361" s="281"/>
      <c r="N361" s="282"/>
      <c r="O361" s="282"/>
      <c r="P361" s="282"/>
      <c r="Q361" s="282"/>
      <c r="R361" s="282"/>
      <c r="S361" s="282"/>
      <c r="T361" s="283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4" t="s">
        <v>183</v>
      </c>
      <c r="AU361" s="284" t="s">
        <v>85</v>
      </c>
      <c r="AV361" s="16" t="s">
        <v>181</v>
      </c>
      <c r="AW361" s="16" t="s">
        <v>32</v>
      </c>
      <c r="AX361" s="16" t="s">
        <v>83</v>
      </c>
      <c r="AY361" s="284" t="s">
        <v>174</v>
      </c>
    </row>
    <row r="362" s="2" customFormat="1" ht="16.5" customHeight="1">
      <c r="A362" s="39"/>
      <c r="B362" s="40"/>
      <c r="C362" s="228" t="s">
        <v>431</v>
      </c>
      <c r="D362" s="228" t="s">
        <v>176</v>
      </c>
      <c r="E362" s="229" t="s">
        <v>432</v>
      </c>
      <c r="F362" s="230" t="s">
        <v>433</v>
      </c>
      <c r="G362" s="231" t="s">
        <v>179</v>
      </c>
      <c r="H362" s="232">
        <v>10.75</v>
      </c>
      <c r="I362" s="233"/>
      <c r="J362" s="234">
        <f>ROUND(I362*H362,2)</f>
        <v>0</v>
      </c>
      <c r="K362" s="230" t="s">
        <v>180</v>
      </c>
      <c r="L362" s="45"/>
      <c r="M362" s="235" t="s">
        <v>1</v>
      </c>
      <c r="N362" s="236" t="s">
        <v>41</v>
      </c>
      <c r="O362" s="92"/>
      <c r="P362" s="237">
        <f>O362*H362</f>
        <v>0</v>
      </c>
      <c r="Q362" s="237">
        <v>0.00025999999999999998</v>
      </c>
      <c r="R362" s="237">
        <f>Q362*H362</f>
        <v>0.0027949999999999997</v>
      </c>
      <c r="S362" s="237">
        <v>0</v>
      </c>
      <c r="T362" s="23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9" t="s">
        <v>181</v>
      </c>
      <c r="AT362" s="239" t="s">
        <v>176</v>
      </c>
      <c r="AU362" s="239" t="s">
        <v>85</v>
      </c>
      <c r="AY362" s="18" t="s">
        <v>174</v>
      </c>
      <c r="BE362" s="240">
        <f>IF(N362="základní",J362,0)</f>
        <v>0</v>
      </c>
      <c r="BF362" s="240">
        <f>IF(N362="snížená",J362,0)</f>
        <v>0</v>
      </c>
      <c r="BG362" s="240">
        <f>IF(N362="zákl. přenesená",J362,0)</f>
        <v>0</v>
      </c>
      <c r="BH362" s="240">
        <f>IF(N362="sníž. přenesená",J362,0)</f>
        <v>0</v>
      </c>
      <c r="BI362" s="240">
        <f>IF(N362="nulová",J362,0)</f>
        <v>0</v>
      </c>
      <c r="BJ362" s="18" t="s">
        <v>83</v>
      </c>
      <c r="BK362" s="240">
        <f>ROUND(I362*H362,2)</f>
        <v>0</v>
      </c>
      <c r="BL362" s="18" t="s">
        <v>181</v>
      </c>
      <c r="BM362" s="239" t="s">
        <v>434</v>
      </c>
    </row>
    <row r="363" s="14" customFormat="1">
      <c r="A363" s="14"/>
      <c r="B363" s="252"/>
      <c r="C363" s="253"/>
      <c r="D363" s="243" t="s">
        <v>183</v>
      </c>
      <c r="E363" s="254" t="s">
        <v>1</v>
      </c>
      <c r="F363" s="255" t="s">
        <v>435</v>
      </c>
      <c r="G363" s="253"/>
      <c r="H363" s="256">
        <v>10.75</v>
      </c>
      <c r="I363" s="257"/>
      <c r="J363" s="253"/>
      <c r="K363" s="253"/>
      <c r="L363" s="258"/>
      <c r="M363" s="259"/>
      <c r="N363" s="260"/>
      <c r="O363" s="260"/>
      <c r="P363" s="260"/>
      <c r="Q363" s="260"/>
      <c r="R363" s="260"/>
      <c r="S363" s="260"/>
      <c r="T363" s="26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2" t="s">
        <v>183</v>
      </c>
      <c r="AU363" s="262" t="s">
        <v>85</v>
      </c>
      <c r="AV363" s="14" t="s">
        <v>85</v>
      </c>
      <c r="AW363" s="14" t="s">
        <v>32</v>
      </c>
      <c r="AX363" s="14" t="s">
        <v>76</v>
      </c>
      <c r="AY363" s="262" t="s">
        <v>174</v>
      </c>
    </row>
    <row r="364" s="15" customFormat="1">
      <c r="A364" s="15"/>
      <c r="B364" s="263"/>
      <c r="C364" s="264"/>
      <c r="D364" s="243" t="s">
        <v>183</v>
      </c>
      <c r="E364" s="265" t="s">
        <v>1</v>
      </c>
      <c r="F364" s="266" t="s">
        <v>187</v>
      </c>
      <c r="G364" s="264"/>
      <c r="H364" s="267">
        <v>10.75</v>
      </c>
      <c r="I364" s="268"/>
      <c r="J364" s="264"/>
      <c r="K364" s="264"/>
      <c r="L364" s="269"/>
      <c r="M364" s="270"/>
      <c r="N364" s="271"/>
      <c r="O364" s="271"/>
      <c r="P364" s="271"/>
      <c r="Q364" s="271"/>
      <c r="R364" s="271"/>
      <c r="S364" s="271"/>
      <c r="T364" s="272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3" t="s">
        <v>183</v>
      </c>
      <c r="AU364" s="273" t="s">
        <v>85</v>
      </c>
      <c r="AV364" s="15" t="s">
        <v>188</v>
      </c>
      <c r="AW364" s="15" t="s">
        <v>32</v>
      </c>
      <c r="AX364" s="15" t="s">
        <v>76</v>
      </c>
      <c r="AY364" s="273" t="s">
        <v>174</v>
      </c>
    </row>
    <row r="365" s="16" customFormat="1">
      <c r="A365" s="16"/>
      <c r="B365" s="274"/>
      <c r="C365" s="275"/>
      <c r="D365" s="243" t="s">
        <v>183</v>
      </c>
      <c r="E365" s="276" t="s">
        <v>1</v>
      </c>
      <c r="F365" s="277" t="s">
        <v>189</v>
      </c>
      <c r="G365" s="275"/>
      <c r="H365" s="278">
        <v>10.75</v>
      </c>
      <c r="I365" s="279"/>
      <c r="J365" s="275"/>
      <c r="K365" s="275"/>
      <c r="L365" s="280"/>
      <c r="M365" s="281"/>
      <c r="N365" s="282"/>
      <c r="O365" s="282"/>
      <c r="P365" s="282"/>
      <c r="Q365" s="282"/>
      <c r="R365" s="282"/>
      <c r="S365" s="282"/>
      <c r="T365" s="283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84" t="s">
        <v>183</v>
      </c>
      <c r="AU365" s="284" t="s">
        <v>85</v>
      </c>
      <c r="AV365" s="16" t="s">
        <v>181</v>
      </c>
      <c r="AW365" s="16" t="s">
        <v>32</v>
      </c>
      <c r="AX365" s="16" t="s">
        <v>83</v>
      </c>
      <c r="AY365" s="284" t="s">
        <v>174</v>
      </c>
    </row>
    <row r="366" s="2" customFormat="1" ht="24.15" customHeight="1">
      <c r="A366" s="39"/>
      <c r="B366" s="40"/>
      <c r="C366" s="228" t="s">
        <v>436</v>
      </c>
      <c r="D366" s="228" t="s">
        <v>176</v>
      </c>
      <c r="E366" s="229" t="s">
        <v>437</v>
      </c>
      <c r="F366" s="230" t="s">
        <v>438</v>
      </c>
      <c r="G366" s="231" t="s">
        <v>439</v>
      </c>
      <c r="H366" s="232">
        <v>704.79999999999995</v>
      </c>
      <c r="I366" s="233"/>
      <c r="J366" s="234">
        <f>ROUND(I366*H366,2)</f>
        <v>0</v>
      </c>
      <c r="K366" s="230" t="s">
        <v>180</v>
      </c>
      <c r="L366" s="45"/>
      <c r="M366" s="235" t="s">
        <v>1</v>
      </c>
      <c r="N366" s="236" t="s">
        <v>41</v>
      </c>
      <c r="O366" s="92"/>
      <c r="P366" s="237">
        <f>O366*H366</f>
        <v>0</v>
      </c>
      <c r="Q366" s="237">
        <v>0</v>
      </c>
      <c r="R366" s="237">
        <f>Q366*H366</f>
        <v>0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181</v>
      </c>
      <c r="AT366" s="239" t="s">
        <v>176</v>
      </c>
      <c r="AU366" s="239" t="s">
        <v>85</v>
      </c>
      <c r="AY366" s="18" t="s">
        <v>174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83</v>
      </c>
      <c r="BK366" s="240">
        <f>ROUND(I366*H366,2)</f>
        <v>0</v>
      </c>
      <c r="BL366" s="18" t="s">
        <v>181</v>
      </c>
      <c r="BM366" s="239" t="s">
        <v>440</v>
      </c>
    </row>
    <row r="367" s="14" customFormat="1">
      <c r="A367" s="14"/>
      <c r="B367" s="252"/>
      <c r="C367" s="253"/>
      <c r="D367" s="243" t="s">
        <v>183</v>
      </c>
      <c r="E367" s="254" t="s">
        <v>1</v>
      </c>
      <c r="F367" s="255" t="s">
        <v>441</v>
      </c>
      <c r="G367" s="253"/>
      <c r="H367" s="256">
        <v>701.29999999999995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2" t="s">
        <v>183</v>
      </c>
      <c r="AU367" s="262" t="s">
        <v>85</v>
      </c>
      <c r="AV367" s="14" t="s">
        <v>85</v>
      </c>
      <c r="AW367" s="14" t="s">
        <v>32</v>
      </c>
      <c r="AX367" s="14" t="s">
        <v>76</v>
      </c>
      <c r="AY367" s="262" t="s">
        <v>174</v>
      </c>
    </row>
    <row r="368" s="14" customFormat="1">
      <c r="A368" s="14"/>
      <c r="B368" s="252"/>
      <c r="C368" s="253"/>
      <c r="D368" s="243" t="s">
        <v>183</v>
      </c>
      <c r="E368" s="254" t="s">
        <v>1</v>
      </c>
      <c r="F368" s="255" t="s">
        <v>442</v>
      </c>
      <c r="G368" s="253"/>
      <c r="H368" s="256">
        <v>3.5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2" t="s">
        <v>183</v>
      </c>
      <c r="AU368" s="262" t="s">
        <v>85</v>
      </c>
      <c r="AV368" s="14" t="s">
        <v>85</v>
      </c>
      <c r="AW368" s="14" t="s">
        <v>32</v>
      </c>
      <c r="AX368" s="14" t="s">
        <v>76</v>
      </c>
      <c r="AY368" s="262" t="s">
        <v>174</v>
      </c>
    </row>
    <row r="369" s="15" customFormat="1">
      <c r="A369" s="15"/>
      <c r="B369" s="263"/>
      <c r="C369" s="264"/>
      <c r="D369" s="243" t="s">
        <v>183</v>
      </c>
      <c r="E369" s="265" t="s">
        <v>1</v>
      </c>
      <c r="F369" s="266" t="s">
        <v>187</v>
      </c>
      <c r="G369" s="264"/>
      <c r="H369" s="267">
        <v>704.79999999999995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3" t="s">
        <v>183</v>
      </c>
      <c r="AU369" s="273" t="s">
        <v>85</v>
      </c>
      <c r="AV369" s="15" t="s">
        <v>188</v>
      </c>
      <c r="AW369" s="15" t="s">
        <v>32</v>
      </c>
      <c r="AX369" s="15" t="s">
        <v>76</v>
      </c>
      <c r="AY369" s="273" t="s">
        <v>174</v>
      </c>
    </row>
    <row r="370" s="16" customFormat="1">
      <c r="A370" s="16"/>
      <c r="B370" s="274"/>
      <c r="C370" s="275"/>
      <c r="D370" s="243" t="s">
        <v>183</v>
      </c>
      <c r="E370" s="276" t="s">
        <v>1</v>
      </c>
      <c r="F370" s="277" t="s">
        <v>189</v>
      </c>
      <c r="G370" s="275"/>
      <c r="H370" s="278">
        <v>704.79999999999995</v>
      </c>
      <c r="I370" s="279"/>
      <c r="J370" s="275"/>
      <c r="K370" s="275"/>
      <c r="L370" s="280"/>
      <c r="M370" s="281"/>
      <c r="N370" s="282"/>
      <c r="O370" s="282"/>
      <c r="P370" s="282"/>
      <c r="Q370" s="282"/>
      <c r="R370" s="282"/>
      <c r="S370" s="282"/>
      <c r="T370" s="283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84" t="s">
        <v>183</v>
      </c>
      <c r="AU370" s="284" t="s">
        <v>85</v>
      </c>
      <c r="AV370" s="16" t="s">
        <v>181</v>
      </c>
      <c r="AW370" s="16" t="s">
        <v>32</v>
      </c>
      <c r="AX370" s="16" t="s">
        <v>83</v>
      </c>
      <c r="AY370" s="284" t="s">
        <v>174</v>
      </c>
    </row>
    <row r="371" s="2" customFormat="1" ht="24.15" customHeight="1">
      <c r="A371" s="39"/>
      <c r="B371" s="40"/>
      <c r="C371" s="285" t="s">
        <v>443</v>
      </c>
      <c r="D371" s="285" t="s">
        <v>256</v>
      </c>
      <c r="E371" s="286" t="s">
        <v>444</v>
      </c>
      <c r="F371" s="287" t="s">
        <v>445</v>
      </c>
      <c r="G371" s="288" t="s">
        <v>439</v>
      </c>
      <c r="H371" s="289">
        <v>740.03999999999996</v>
      </c>
      <c r="I371" s="290"/>
      <c r="J371" s="291">
        <f>ROUND(I371*H371,2)</f>
        <v>0</v>
      </c>
      <c r="K371" s="287" t="s">
        <v>180</v>
      </c>
      <c r="L371" s="292"/>
      <c r="M371" s="293" t="s">
        <v>1</v>
      </c>
      <c r="N371" s="294" t="s">
        <v>41</v>
      </c>
      <c r="O371" s="92"/>
      <c r="P371" s="237">
        <f>O371*H371</f>
        <v>0</v>
      </c>
      <c r="Q371" s="237">
        <v>4.0000000000000003E-05</v>
      </c>
      <c r="R371" s="237">
        <f>Q371*H371</f>
        <v>0.029601600000000002</v>
      </c>
      <c r="S371" s="237">
        <v>0</v>
      </c>
      <c r="T371" s="23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9" t="s">
        <v>224</v>
      </c>
      <c r="AT371" s="239" t="s">
        <v>256</v>
      </c>
      <c r="AU371" s="239" t="s">
        <v>85</v>
      </c>
      <c r="AY371" s="18" t="s">
        <v>174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8" t="s">
        <v>83</v>
      </c>
      <c r="BK371" s="240">
        <f>ROUND(I371*H371,2)</f>
        <v>0</v>
      </c>
      <c r="BL371" s="18" t="s">
        <v>181</v>
      </c>
      <c r="BM371" s="239" t="s">
        <v>446</v>
      </c>
    </row>
    <row r="372" s="14" customFormat="1">
      <c r="A372" s="14"/>
      <c r="B372" s="252"/>
      <c r="C372" s="253"/>
      <c r="D372" s="243" t="s">
        <v>183</v>
      </c>
      <c r="E372" s="253"/>
      <c r="F372" s="255" t="s">
        <v>447</v>
      </c>
      <c r="G372" s="253"/>
      <c r="H372" s="256">
        <v>740.03999999999996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2" t="s">
        <v>183</v>
      </c>
      <c r="AU372" s="262" t="s">
        <v>85</v>
      </c>
      <c r="AV372" s="14" t="s">
        <v>85</v>
      </c>
      <c r="AW372" s="14" t="s">
        <v>4</v>
      </c>
      <c r="AX372" s="14" t="s">
        <v>83</v>
      </c>
      <c r="AY372" s="262" t="s">
        <v>174</v>
      </c>
    </row>
    <row r="373" s="2" customFormat="1" ht="44.25" customHeight="1">
      <c r="A373" s="39"/>
      <c r="B373" s="40"/>
      <c r="C373" s="228" t="s">
        <v>448</v>
      </c>
      <c r="D373" s="228" t="s">
        <v>176</v>
      </c>
      <c r="E373" s="229" t="s">
        <v>449</v>
      </c>
      <c r="F373" s="230" t="s">
        <v>450</v>
      </c>
      <c r="G373" s="231" t="s">
        <v>179</v>
      </c>
      <c r="H373" s="232">
        <v>10.75</v>
      </c>
      <c r="I373" s="233"/>
      <c r="J373" s="234">
        <f>ROUND(I373*H373,2)</f>
        <v>0</v>
      </c>
      <c r="K373" s="230" t="s">
        <v>180</v>
      </c>
      <c r="L373" s="45"/>
      <c r="M373" s="235" t="s">
        <v>1</v>
      </c>
      <c r="N373" s="236" t="s">
        <v>41</v>
      </c>
      <c r="O373" s="92"/>
      <c r="P373" s="237">
        <f>O373*H373</f>
        <v>0</v>
      </c>
      <c r="Q373" s="237">
        <v>0.011520000000000001</v>
      </c>
      <c r="R373" s="237">
        <f>Q373*H373</f>
        <v>0.12384000000000001</v>
      </c>
      <c r="S373" s="237">
        <v>0</v>
      </c>
      <c r="T373" s="23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9" t="s">
        <v>181</v>
      </c>
      <c r="AT373" s="239" t="s">
        <v>176</v>
      </c>
      <c r="AU373" s="239" t="s">
        <v>85</v>
      </c>
      <c r="AY373" s="18" t="s">
        <v>174</v>
      </c>
      <c r="BE373" s="240">
        <f>IF(N373="základní",J373,0)</f>
        <v>0</v>
      </c>
      <c r="BF373" s="240">
        <f>IF(N373="snížená",J373,0)</f>
        <v>0</v>
      </c>
      <c r="BG373" s="240">
        <f>IF(N373="zákl. přenesená",J373,0)</f>
        <v>0</v>
      </c>
      <c r="BH373" s="240">
        <f>IF(N373="sníž. přenesená",J373,0)</f>
        <v>0</v>
      </c>
      <c r="BI373" s="240">
        <f>IF(N373="nulová",J373,0)</f>
        <v>0</v>
      </c>
      <c r="BJ373" s="18" t="s">
        <v>83</v>
      </c>
      <c r="BK373" s="240">
        <f>ROUND(I373*H373,2)</f>
        <v>0</v>
      </c>
      <c r="BL373" s="18" t="s">
        <v>181</v>
      </c>
      <c r="BM373" s="239" t="s">
        <v>451</v>
      </c>
    </row>
    <row r="374" s="14" customFormat="1">
      <c r="A374" s="14"/>
      <c r="B374" s="252"/>
      <c r="C374" s="253"/>
      <c r="D374" s="243" t="s">
        <v>183</v>
      </c>
      <c r="E374" s="254" t="s">
        <v>1</v>
      </c>
      <c r="F374" s="255" t="s">
        <v>435</v>
      </c>
      <c r="G374" s="253"/>
      <c r="H374" s="256">
        <v>10.75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2" t="s">
        <v>183</v>
      </c>
      <c r="AU374" s="262" t="s">
        <v>85</v>
      </c>
      <c r="AV374" s="14" t="s">
        <v>85</v>
      </c>
      <c r="AW374" s="14" t="s">
        <v>32</v>
      </c>
      <c r="AX374" s="14" t="s">
        <v>76</v>
      </c>
      <c r="AY374" s="262" t="s">
        <v>174</v>
      </c>
    </row>
    <row r="375" s="15" customFormat="1">
      <c r="A375" s="15"/>
      <c r="B375" s="263"/>
      <c r="C375" s="264"/>
      <c r="D375" s="243" t="s">
        <v>183</v>
      </c>
      <c r="E375" s="265" t="s">
        <v>1</v>
      </c>
      <c r="F375" s="266" t="s">
        <v>187</v>
      </c>
      <c r="G375" s="264"/>
      <c r="H375" s="267">
        <v>10.75</v>
      </c>
      <c r="I375" s="268"/>
      <c r="J375" s="264"/>
      <c r="K375" s="264"/>
      <c r="L375" s="269"/>
      <c r="M375" s="270"/>
      <c r="N375" s="271"/>
      <c r="O375" s="271"/>
      <c r="P375" s="271"/>
      <c r="Q375" s="271"/>
      <c r="R375" s="271"/>
      <c r="S375" s="271"/>
      <c r="T375" s="272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3" t="s">
        <v>183</v>
      </c>
      <c r="AU375" s="273" t="s">
        <v>85</v>
      </c>
      <c r="AV375" s="15" t="s">
        <v>188</v>
      </c>
      <c r="AW375" s="15" t="s">
        <v>32</v>
      </c>
      <c r="AX375" s="15" t="s">
        <v>76</v>
      </c>
      <c r="AY375" s="273" t="s">
        <v>174</v>
      </c>
    </row>
    <row r="376" s="16" customFormat="1">
      <c r="A376" s="16"/>
      <c r="B376" s="274"/>
      <c r="C376" s="275"/>
      <c r="D376" s="243" t="s">
        <v>183</v>
      </c>
      <c r="E376" s="276" t="s">
        <v>1</v>
      </c>
      <c r="F376" s="277" t="s">
        <v>189</v>
      </c>
      <c r="G376" s="275"/>
      <c r="H376" s="278">
        <v>10.75</v>
      </c>
      <c r="I376" s="279"/>
      <c r="J376" s="275"/>
      <c r="K376" s="275"/>
      <c r="L376" s="280"/>
      <c r="M376" s="281"/>
      <c r="N376" s="282"/>
      <c r="O376" s="282"/>
      <c r="P376" s="282"/>
      <c r="Q376" s="282"/>
      <c r="R376" s="282"/>
      <c r="S376" s="282"/>
      <c r="T376" s="283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84" t="s">
        <v>183</v>
      </c>
      <c r="AU376" s="284" t="s">
        <v>85</v>
      </c>
      <c r="AV376" s="16" t="s">
        <v>181</v>
      </c>
      <c r="AW376" s="16" t="s">
        <v>32</v>
      </c>
      <c r="AX376" s="16" t="s">
        <v>83</v>
      </c>
      <c r="AY376" s="284" t="s">
        <v>174</v>
      </c>
    </row>
    <row r="377" s="2" customFormat="1" ht="24.15" customHeight="1">
      <c r="A377" s="39"/>
      <c r="B377" s="40"/>
      <c r="C377" s="285" t="s">
        <v>452</v>
      </c>
      <c r="D377" s="285" t="s">
        <v>256</v>
      </c>
      <c r="E377" s="286" t="s">
        <v>453</v>
      </c>
      <c r="F377" s="287" t="s">
        <v>454</v>
      </c>
      <c r="G377" s="288" t="s">
        <v>179</v>
      </c>
      <c r="H377" s="289">
        <v>11.288</v>
      </c>
      <c r="I377" s="290"/>
      <c r="J377" s="291">
        <f>ROUND(I377*H377,2)</f>
        <v>0</v>
      </c>
      <c r="K377" s="287" t="s">
        <v>180</v>
      </c>
      <c r="L377" s="292"/>
      <c r="M377" s="293" t="s">
        <v>1</v>
      </c>
      <c r="N377" s="294" t="s">
        <v>41</v>
      </c>
      <c r="O377" s="92"/>
      <c r="P377" s="237">
        <f>O377*H377</f>
        <v>0</v>
      </c>
      <c r="Q377" s="237">
        <v>0.012999999999999999</v>
      </c>
      <c r="R377" s="237">
        <f>Q377*H377</f>
        <v>0.14674399999999999</v>
      </c>
      <c r="S377" s="237">
        <v>0</v>
      </c>
      <c r="T377" s="23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9" t="s">
        <v>224</v>
      </c>
      <c r="AT377" s="239" t="s">
        <v>256</v>
      </c>
      <c r="AU377" s="239" t="s">
        <v>85</v>
      </c>
      <c r="AY377" s="18" t="s">
        <v>174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8" t="s">
        <v>83</v>
      </c>
      <c r="BK377" s="240">
        <f>ROUND(I377*H377,2)</f>
        <v>0</v>
      </c>
      <c r="BL377" s="18" t="s">
        <v>181</v>
      </c>
      <c r="BM377" s="239" t="s">
        <v>455</v>
      </c>
    </row>
    <row r="378" s="14" customFormat="1">
      <c r="A378" s="14"/>
      <c r="B378" s="252"/>
      <c r="C378" s="253"/>
      <c r="D378" s="243" t="s">
        <v>183</v>
      </c>
      <c r="E378" s="253"/>
      <c r="F378" s="255" t="s">
        <v>456</v>
      </c>
      <c r="G378" s="253"/>
      <c r="H378" s="256">
        <v>11.288</v>
      </c>
      <c r="I378" s="257"/>
      <c r="J378" s="253"/>
      <c r="K378" s="253"/>
      <c r="L378" s="258"/>
      <c r="M378" s="259"/>
      <c r="N378" s="260"/>
      <c r="O378" s="260"/>
      <c r="P378" s="260"/>
      <c r="Q378" s="260"/>
      <c r="R378" s="260"/>
      <c r="S378" s="260"/>
      <c r="T378" s="26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2" t="s">
        <v>183</v>
      </c>
      <c r="AU378" s="262" t="s">
        <v>85</v>
      </c>
      <c r="AV378" s="14" t="s">
        <v>85</v>
      </c>
      <c r="AW378" s="14" t="s">
        <v>4</v>
      </c>
      <c r="AX378" s="14" t="s">
        <v>83</v>
      </c>
      <c r="AY378" s="262" t="s">
        <v>174</v>
      </c>
    </row>
    <row r="379" s="2" customFormat="1" ht="33" customHeight="1">
      <c r="A379" s="39"/>
      <c r="B379" s="40"/>
      <c r="C379" s="228" t="s">
        <v>457</v>
      </c>
      <c r="D379" s="228" t="s">
        <v>176</v>
      </c>
      <c r="E379" s="229" t="s">
        <v>458</v>
      </c>
      <c r="F379" s="230" t="s">
        <v>459</v>
      </c>
      <c r="G379" s="231" t="s">
        <v>179</v>
      </c>
      <c r="H379" s="232">
        <v>138.63</v>
      </c>
      <c r="I379" s="233"/>
      <c r="J379" s="234">
        <f>ROUND(I379*H379,2)</f>
        <v>0</v>
      </c>
      <c r="K379" s="230" t="s">
        <v>1</v>
      </c>
      <c r="L379" s="45"/>
      <c r="M379" s="235" t="s">
        <v>1</v>
      </c>
      <c r="N379" s="236" t="s">
        <v>41</v>
      </c>
      <c r="O379" s="92"/>
      <c r="P379" s="237">
        <f>O379*H379</f>
        <v>0</v>
      </c>
      <c r="Q379" s="237">
        <v>0.016500000000000001</v>
      </c>
      <c r="R379" s="237">
        <f>Q379*H379</f>
        <v>2.2873950000000001</v>
      </c>
      <c r="S379" s="237">
        <v>0</v>
      </c>
      <c r="T379" s="23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9" t="s">
        <v>181</v>
      </c>
      <c r="AT379" s="239" t="s">
        <v>176</v>
      </c>
      <c r="AU379" s="239" t="s">
        <v>85</v>
      </c>
      <c r="AY379" s="18" t="s">
        <v>174</v>
      </c>
      <c r="BE379" s="240">
        <f>IF(N379="základní",J379,0)</f>
        <v>0</v>
      </c>
      <c r="BF379" s="240">
        <f>IF(N379="snížená",J379,0)</f>
        <v>0</v>
      </c>
      <c r="BG379" s="240">
        <f>IF(N379="zákl. přenesená",J379,0)</f>
        <v>0</v>
      </c>
      <c r="BH379" s="240">
        <f>IF(N379="sníž. přenesená",J379,0)</f>
        <v>0</v>
      </c>
      <c r="BI379" s="240">
        <f>IF(N379="nulová",J379,0)</f>
        <v>0</v>
      </c>
      <c r="BJ379" s="18" t="s">
        <v>83</v>
      </c>
      <c r="BK379" s="240">
        <f>ROUND(I379*H379,2)</f>
        <v>0</v>
      </c>
      <c r="BL379" s="18" t="s">
        <v>181</v>
      </c>
      <c r="BM379" s="239" t="s">
        <v>460</v>
      </c>
    </row>
    <row r="380" s="14" customFormat="1">
      <c r="A380" s="14"/>
      <c r="B380" s="252"/>
      <c r="C380" s="253"/>
      <c r="D380" s="243" t="s">
        <v>183</v>
      </c>
      <c r="E380" s="254" t="s">
        <v>1</v>
      </c>
      <c r="F380" s="255" t="s">
        <v>461</v>
      </c>
      <c r="G380" s="253"/>
      <c r="H380" s="256">
        <v>138.63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2" t="s">
        <v>183</v>
      </c>
      <c r="AU380" s="262" t="s">
        <v>85</v>
      </c>
      <c r="AV380" s="14" t="s">
        <v>85</v>
      </c>
      <c r="AW380" s="14" t="s">
        <v>32</v>
      </c>
      <c r="AX380" s="14" t="s">
        <v>76</v>
      </c>
      <c r="AY380" s="262" t="s">
        <v>174</v>
      </c>
    </row>
    <row r="381" s="15" customFormat="1">
      <c r="A381" s="15"/>
      <c r="B381" s="263"/>
      <c r="C381" s="264"/>
      <c r="D381" s="243" t="s">
        <v>183</v>
      </c>
      <c r="E381" s="265" t="s">
        <v>1</v>
      </c>
      <c r="F381" s="266" t="s">
        <v>187</v>
      </c>
      <c r="G381" s="264"/>
      <c r="H381" s="267">
        <v>138.63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3" t="s">
        <v>183</v>
      </c>
      <c r="AU381" s="273" t="s">
        <v>85</v>
      </c>
      <c r="AV381" s="15" t="s">
        <v>188</v>
      </c>
      <c r="AW381" s="15" t="s">
        <v>32</v>
      </c>
      <c r="AX381" s="15" t="s">
        <v>76</v>
      </c>
      <c r="AY381" s="273" t="s">
        <v>174</v>
      </c>
    </row>
    <row r="382" s="16" customFormat="1">
      <c r="A382" s="16"/>
      <c r="B382" s="274"/>
      <c r="C382" s="275"/>
      <c r="D382" s="243" t="s">
        <v>183</v>
      </c>
      <c r="E382" s="276" t="s">
        <v>1</v>
      </c>
      <c r="F382" s="277" t="s">
        <v>189</v>
      </c>
      <c r="G382" s="275"/>
      <c r="H382" s="278">
        <v>138.63</v>
      </c>
      <c r="I382" s="279"/>
      <c r="J382" s="275"/>
      <c r="K382" s="275"/>
      <c r="L382" s="280"/>
      <c r="M382" s="281"/>
      <c r="N382" s="282"/>
      <c r="O382" s="282"/>
      <c r="P382" s="282"/>
      <c r="Q382" s="282"/>
      <c r="R382" s="282"/>
      <c r="S382" s="282"/>
      <c r="T382" s="283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84" t="s">
        <v>183</v>
      </c>
      <c r="AU382" s="284" t="s">
        <v>85</v>
      </c>
      <c r="AV382" s="16" t="s">
        <v>181</v>
      </c>
      <c r="AW382" s="16" t="s">
        <v>32</v>
      </c>
      <c r="AX382" s="16" t="s">
        <v>83</v>
      </c>
      <c r="AY382" s="284" t="s">
        <v>174</v>
      </c>
    </row>
    <row r="383" s="2" customFormat="1" ht="24.15" customHeight="1">
      <c r="A383" s="39"/>
      <c r="B383" s="40"/>
      <c r="C383" s="285" t="s">
        <v>462</v>
      </c>
      <c r="D383" s="285" t="s">
        <v>256</v>
      </c>
      <c r="E383" s="286" t="s">
        <v>463</v>
      </c>
      <c r="F383" s="287" t="s">
        <v>464</v>
      </c>
      <c r="G383" s="288" t="s">
        <v>179</v>
      </c>
      <c r="H383" s="289">
        <v>152.493</v>
      </c>
      <c r="I383" s="290"/>
      <c r="J383" s="291">
        <f>ROUND(I383*H383,2)</f>
        <v>0</v>
      </c>
      <c r="K383" s="287" t="s">
        <v>1</v>
      </c>
      <c r="L383" s="292"/>
      <c r="M383" s="293" t="s">
        <v>1</v>
      </c>
      <c r="N383" s="294" t="s">
        <v>41</v>
      </c>
      <c r="O383" s="92"/>
      <c r="P383" s="237">
        <f>O383*H383</f>
        <v>0</v>
      </c>
      <c r="Q383" s="237">
        <v>0.070000000000000007</v>
      </c>
      <c r="R383" s="237">
        <f>Q383*H383</f>
        <v>10.674510000000002</v>
      </c>
      <c r="S383" s="237">
        <v>0</v>
      </c>
      <c r="T383" s="23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9" t="s">
        <v>224</v>
      </c>
      <c r="AT383" s="239" t="s">
        <v>256</v>
      </c>
      <c r="AU383" s="239" t="s">
        <v>85</v>
      </c>
      <c r="AY383" s="18" t="s">
        <v>174</v>
      </c>
      <c r="BE383" s="240">
        <f>IF(N383="základní",J383,0)</f>
        <v>0</v>
      </c>
      <c r="BF383" s="240">
        <f>IF(N383="snížená",J383,0)</f>
        <v>0</v>
      </c>
      <c r="BG383" s="240">
        <f>IF(N383="zákl. přenesená",J383,0)</f>
        <v>0</v>
      </c>
      <c r="BH383" s="240">
        <f>IF(N383="sníž. přenesená",J383,0)</f>
        <v>0</v>
      </c>
      <c r="BI383" s="240">
        <f>IF(N383="nulová",J383,0)</f>
        <v>0</v>
      </c>
      <c r="BJ383" s="18" t="s">
        <v>83</v>
      </c>
      <c r="BK383" s="240">
        <f>ROUND(I383*H383,2)</f>
        <v>0</v>
      </c>
      <c r="BL383" s="18" t="s">
        <v>181</v>
      </c>
      <c r="BM383" s="239" t="s">
        <v>465</v>
      </c>
    </row>
    <row r="384" s="14" customFormat="1">
      <c r="A384" s="14"/>
      <c r="B384" s="252"/>
      <c r="C384" s="253"/>
      <c r="D384" s="243" t="s">
        <v>183</v>
      </c>
      <c r="E384" s="253"/>
      <c r="F384" s="255" t="s">
        <v>466</v>
      </c>
      <c r="G384" s="253"/>
      <c r="H384" s="256">
        <v>152.493</v>
      </c>
      <c r="I384" s="257"/>
      <c r="J384" s="253"/>
      <c r="K384" s="253"/>
      <c r="L384" s="258"/>
      <c r="M384" s="259"/>
      <c r="N384" s="260"/>
      <c r="O384" s="260"/>
      <c r="P384" s="260"/>
      <c r="Q384" s="260"/>
      <c r="R384" s="260"/>
      <c r="S384" s="260"/>
      <c r="T384" s="26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2" t="s">
        <v>183</v>
      </c>
      <c r="AU384" s="262" t="s">
        <v>85</v>
      </c>
      <c r="AV384" s="14" t="s">
        <v>85</v>
      </c>
      <c r="AW384" s="14" t="s">
        <v>4</v>
      </c>
      <c r="AX384" s="14" t="s">
        <v>83</v>
      </c>
      <c r="AY384" s="262" t="s">
        <v>174</v>
      </c>
    </row>
    <row r="385" s="2" customFormat="1" ht="24.15" customHeight="1">
      <c r="A385" s="39"/>
      <c r="B385" s="40"/>
      <c r="C385" s="285" t="s">
        <v>467</v>
      </c>
      <c r="D385" s="285" t="s">
        <v>256</v>
      </c>
      <c r="E385" s="286" t="s">
        <v>468</v>
      </c>
      <c r="F385" s="287" t="s">
        <v>469</v>
      </c>
      <c r="G385" s="288" t="s">
        <v>179</v>
      </c>
      <c r="H385" s="289">
        <v>173.28800000000001</v>
      </c>
      <c r="I385" s="290"/>
      <c r="J385" s="291">
        <f>ROUND(I385*H385,2)</f>
        <v>0</v>
      </c>
      <c r="K385" s="287" t="s">
        <v>180</v>
      </c>
      <c r="L385" s="292"/>
      <c r="M385" s="293" t="s">
        <v>1</v>
      </c>
      <c r="N385" s="294" t="s">
        <v>41</v>
      </c>
      <c r="O385" s="92"/>
      <c r="P385" s="237">
        <f>O385*H385</f>
        <v>0</v>
      </c>
      <c r="Q385" s="237">
        <v>0.00012999999999999999</v>
      </c>
      <c r="R385" s="237">
        <f>Q385*H385</f>
        <v>0.022527439999999999</v>
      </c>
      <c r="S385" s="237">
        <v>0</v>
      </c>
      <c r="T385" s="23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9" t="s">
        <v>224</v>
      </c>
      <c r="AT385" s="239" t="s">
        <v>256</v>
      </c>
      <c r="AU385" s="239" t="s">
        <v>85</v>
      </c>
      <c r="AY385" s="18" t="s">
        <v>174</v>
      </c>
      <c r="BE385" s="240">
        <f>IF(N385="základní",J385,0)</f>
        <v>0</v>
      </c>
      <c r="BF385" s="240">
        <f>IF(N385="snížená",J385,0)</f>
        <v>0</v>
      </c>
      <c r="BG385" s="240">
        <f>IF(N385="zákl. přenesená",J385,0)</f>
        <v>0</v>
      </c>
      <c r="BH385" s="240">
        <f>IF(N385="sníž. přenesená",J385,0)</f>
        <v>0</v>
      </c>
      <c r="BI385" s="240">
        <f>IF(N385="nulová",J385,0)</f>
        <v>0</v>
      </c>
      <c r="BJ385" s="18" t="s">
        <v>83</v>
      </c>
      <c r="BK385" s="240">
        <f>ROUND(I385*H385,2)</f>
        <v>0</v>
      </c>
      <c r="BL385" s="18" t="s">
        <v>181</v>
      </c>
      <c r="BM385" s="239" t="s">
        <v>470</v>
      </c>
    </row>
    <row r="386" s="14" customFormat="1">
      <c r="A386" s="14"/>
      <c r="B386" s="252"/>
      <c r="C386" s="253"/>
      <c r="D386" s="243" t="s">
        <v>183</v>
      </c>
      <c r="E386" s="253"/>
      <c r="F386" s="255" t="s">
        <v>471</v>
      </c>
      <c r="G386" s="253"/>
      <c r="H386" s="256">
        <v>173.28800000000001</v>
      </c>
      <c r="I386" s="257"/>
      <c r="J386" s="253"/>
      <c r="K386" s="253"/>
      <c r="L386" s="258"/>
      <c r="M386" s="259"/>
      <c r="N386" s="260"/>
      <c r="O386" s="260"/>
      <c r="P386" s="260"/>
      <c r="Q386" s="260"/>
      <c r="R386" s="260"/>
      <c r="S386" s="260"/>
      <c r="T386" s="26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2" t="s">
        <v>183</v>
      </c>
      <c r="AU386" s="262" t="s">
        <v>85</v>
      </c>
      <c r="AV386" s="14" t="s">
        <v>85</v>
      </c>
      <c r="AW386" s="14" t="s">
        <v>4</v>
      </c>
      <c r="AX386" s="14" t="s">
        <v>83</v>
      </c>
      <c r="AY386" s="262" t="s">
        <v>174</v>
      </c>
    </row>
    <row r="387" s="2" customFormat="1" ht="33" customHeight="1">
      <c r="A387" s="39"/>
      <c r="B387" s="40"/>
      <c r="C387" s="228" t="s">
        <v>472</v>
      </c>
      <c r="D387" s="228" t="s">
        <v>176</v>
      </c>
      <c r="E387" s="229" t="s">
        <v>473</v>
      </c>
      <c r="F387" s="230" t="s">
        <v>474</v>
      </c>
      <c r="G387" s="231" t="s">
        <v>179</v>
      </c>
      <c r="H387" s="232">
        <v>589.89999999999998</v>
      </c>
      <c r="I387" s="233"/>
      <c r="J387" s="234">
        <f>ROUND(I387*H387,2)</f>
        <v>0</v>
      </c>
      <c r="K387" s="230" t="s">
        <v>1</v>
      </c>
      <c r="L387" s="45"/>
      <c r="M387" s="235" t="s">
        <v>1</v>
      </c>
      <c r="N387" s="236" t="s">
        <v>41</v>
      </c>
      <c r="O387" s="92"/>
      <c r="P387" s="237">
        <f>O387*H387</f>
        <v>0</v>
      </c>
      <c r="Q387" s="237">
        <v>0.016500000000000001</v>
      </c>
      <c r="R387" s="237">
        <f>Q387*H387</f>
        <v>9.7333499999999997</v>
      </c>
      <c r="S387" s="237">
        <v>0</v>
      </c>
      <c r="T387" s="23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181</v>
      </c>
      <c r="AT387" s="239" t="s">
        <v>176</v>
      </c>
      <c r="AU387" s="239" t="s">
        <v>85</v>
      </c>
      <c r="AY387" s="18" t="s">
        <v>174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83</v>
      </c>
      <c r="BK387" s="240">
        <f>ROUND(I387*H387,2)</f>
        <v>0</v>
      </c>
      <c r="BL387" s="18" t="s">
        <v>181</v>
      </c>
      <c r="BM387" s="239" t="s">
        <v>475</v>
      </c>
    </row>
    <row r="388" s="14" customFormat="1">
      <c r="A388" s="14"/>
      <c r="B388" s="252"/>
      <c r="C388" s="253"/>
      <c r="D388" s="243" t="s">
        <v>183</v>
      </c>
      <c r="E388" s="254" t="s">
        <v>1</v>
      </c>
      <c r="F388" s="255" t="s">
        <v>476</v>
      </c>
      <c r="G388" s="253"/>
      <c r="H388" s="256">
        <v>589.89999999999998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2" t="s">
        <v>183</v>
      </c>
      <c r="AU388" s="262" t="s">
        <v>85</v>
      </c>
      <c r="AV388" s="14" t="s">
        <v>85</v>
      </c>
      <c r="AW388" s="14" t="s">
        <v>32</v>
      </c>
      <c r="AX388" s="14" t="s">
        <v>76</v>
      </c>
      <c r="AY388" s="262" t="s">
        <v>174</v>
      </c>
    </row>
    <row r="389" s="15" customFormat="1">
      <c r="A389" s="15"/>
      <c r="B389" s="263"/>
      <c r="C389" s="264"/>
      <c r="D389" s="243" t="s">
        <v>183</v>
      </c>
      <c r="E389" s="265" t="s">
        <v>1</v>
      </c>
      <c r="F389" s="266" t="s">
        <v>187</v>
      </c>
      <c r="G389" s="264"/>
      <c r="H389" s="267">
        <v>589.89999999999998</v>
      </c>
      <c r="I389" s="268"/>
      <c r="J389" s="264"/>
      <c r="K389" s="264"/>
      <c r="L389" s="269"/>
      <c r="M389" s="270"/>
      <c r="N389" s="271"/>
      <c r="O389" s="271"/>
      <c r="P389" s="271"/>
      <c r="Q389" s="271"/>
      <c r="R389" s="271"/>
      <c r="S389" s="271"/>
      <c r="T389" s="27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3" t="s">
        <v>183</v>
      </c>
      <c r="AU389" s="273" t="s">
        <v>85</v>
      </c>
      <c r="AV389" s="15" t="s">
        <v>188</v>
      </c>
      <c r="AW389" s="15" t="s">
        <v>32</v>
      </c>
      <c r="AX389" s="15" t="s">
        <v>76</v>
      </c>
      <c r="AY389" s="273" t="s">
        <v>174</v>
      </c>
    </row>
    <row r="390" s="16" customFormat="1">
      <c r="A390" s="16"/>
      <c r="B390" s="274"/>
      <c r="C390" s="275"/>
      <c r="D390" s="243" t="s">
        <v>183</v>
      </c>
      <c r="E390" s="276" t="s">
        <v>1</v>
      </c>
      <c r="F390" s="277" t="s">
        <v>477</v>
      </c>
      <c r="G390" s="275"/>
      <c r="H390" s="278">
        <v>589.89999999999998</v>
      </c>
      <c r="I390" s="279"/>
      <c r="J390" s="275"/>
      <c r="K390" s="275"/>
      <c r="L390" s="280"/>
      <c r="M390" s="281"/>
      <c r="N390" s="282"/>
      <c r="O390" s="282"/>
      <c r="P390" s="282"/>
      <c r="Q390" s="282"/>
      <c r="R390" s="282"/>
      <c r="S390" s="282"/>
      <c r="T390" s="283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84" t="s">
        <v>183</v>
      </c>
      <c r="AU390" s="284" t="s">
        <v>85</v>
      </c>
      <c r="AV390" s="16" t="s">
        <v>181</v>
      </c>
      <c r="AW390" s="16" t="s">
        <v>32</v>
      </c>
      <c r="AX390" s="16" t="s">
        <v>83</v>
      </c>
      <c r="AY390" s="284" t="s">
        <v>174</v>
      </c>
    </row>
    <row r="391" s="2" customFormat="1" ht="16.5" customHeight="1">
      <c r="A391" s="39"/>
      <c r="B391" s="40"/>
      <c r="C391" s="285" t="s">
        <v>478</v>
      </c>
      <c r="D391" s="285" t="s">
        <v>256</v>
      </c>
      <c r="E391" s="286" t="s">
        <v>479</v>
      </c>
      <c r="F391" s="287" t="s">
        <v>480</v>
      </c>
      <c r="G391" s="288" t="s">
        <v>179</v>
      </c>
      <c r="H391" s="289">
        <v>648.88999999999999</v>
      </c>
      <c r="I391" s="290"/>
      <c r="J391" s="291">
        <f>ROUND(I391*H391,2)</f>
        <v>0</v>
      </c>
      <c r="K391" s="287" t="s">
        <v>1</v>
      </c>
      <c r="L391" s="292"/>
      <c r="M391" s="293" t="s">
        <v>1</v>
      </c>
      <c r="N391" s="294" t="s">
        <v>41</v>
      </c>
      <c r="O391" s="92"/>
      <c r="P391" s="237">
        <f>O391*H391</f>
        <v>0</v>
      </c>
      <c r="Q391" s="237">
        <v>0.025000000000000001</v>
      </c>
      <c r="R391" s="237">
        <f>Q391*H391</f>
        <v>16.222249999999999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224</v>
      </c>
      <c r="AT391" s="239" t="s">
        <v>256</v>
      </c>
      <c r="AU391" s="239" t="s">
        <v>85</v>
      </c>
      <c r="AY391" s="18" t="s">
        <v>174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83</v>
      </c>
      <c r="BK391" s="240">
        <f>ROUND(I391*H391,2)</f>
        <v>0</v>
      </c>
      <c r="BL391" s="18" t="s">
        <v>181</v>
      </c>
      <c r="BM391" s="239" t="s">
        <v>481</v>
      </c>
    </row>
    <row r="392" s="14" customFormat="1">
      <c r="A392" s="14"/>
      <c r="B392" s="252"/>
      <c r="C392" s="253"/>
      <c r="D392" s="243" t="s">
        <v>183</v>
      </c>
      <c r="E392" s="253"/>
      <c r="F392" s="255" t="s">
        <v>482</v>
      </c>
      <c r="G392" s="253"/>
      <c r="H392" s="256">
        <v>648.88999999999999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2" t="s">
        <v>183</v>
      </c>
      <c r="AU392" s="262" t="s">
        <v>85</v>
      </c>
      <c r="AV392" s="14" t="s">
        <v>85</v>
      </c>
      <c r="AW392" s="14" t="s">
        <v>4</v>
      </c>
      <c r="AX392" s="14" t="s">
        <v>83</v>
      </c>
      <c r="AY392" s="262" t="s">
        <v>174</v>
      </c>
    </row>
    <row r="393" s="2" customFormat="1" ht="24.15" customHeight="1">
      <c r="A393" s="39"/>
      <c r="B393" s="40"/>
      <c r="C393" s="285" t="s">
        <v>483</v>
      </c>
      <c r="D393" s="285" t="s">
        <v>256</v>
      </c>
      <c r="E393" s="286" t="s">
        <v>468</v>
      </c>
      <c r="F393" s="287" t="s">
        <v>469</v>
      </c>
      <c r="G393" s="288" t="s">
        <v>179</v>
      </c>
      <c r="H393" s="289">
        <v>737.375</v>
      </c>
      <c r="I393" s="290"/>
      <c r="J393" s="291">
        <f>ROUND(I393*H393,2)</f>
        <v>0</v>
      </c>
      <c r="K393" s="287" t="s">
        <v>180</v>
      </c>
      <c r="L393" s="292"/>
      <c r="M393" s="293" t="s">
        <v>1</v>
      </c>
      <c r="N393" s="294" t="s">
        <v>41</v>
      </c>
      <c r="O393" s="92"/>
      <c r="P393" s="237">
        <f>O393*H393</f>
        <v>0</v>
      </c>
      <c r="Q393" s="237">
        <v>0.00012999999999999999</v>
      </c>
      <c r="R393" s="237">
        <f>Q393*H393</f>
        <v>0.095858749999999993</v>
      </c>
      <c r="S393" s="237">
        <v>0</v>
      </c>
      <c r="T393" s="238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9" t="s">
        <v>224</v>
      </c>
      <c r="AT393" s="239" t="s">
        <v>256</v>
      </c>
      <c r="AU393" s="239" t="s">
        <v>85</v>
      </c>
      <c r="AY393" s="18" t="s">
        <v>174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8" t="s">
        <v>83</v>
      </c>
      <c r="BK393" s="240">
        <f>ROUND(I393*H393,2)</f>
        <v>0</v>
      </c>
      <c r="BL393" s="18" t="s">
        <v>181</v>
      </c>
      <c r="BM393" s="239" t="s">
        <v>484</v>
      </c>
    </row>
    <row r="394" s="14" customFormat="1">
      <c r="A394" s="14"/>
      <c r="B394" s="252"/>
      <c r="C394" s="253"/>
      <c r="D394" s="243" t="s">
        <v>183</v>
      </c>
      <c r="E394" s="253"/>
      <c r="F394" s="255" t="s">
        <v>485</v>
      </c>
      <c r="G394" s="253"/>
      <c r="H394" s="256">
        <v>737.375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2" t="s">
        <v>183</v>
      </c>
      <c r="AU394" s="262" t="s">
        <v>85</v>
      </c>
      <c r="AV394" s="14" t="s">
        <v>85</v>
      </c>
      <c r="AW394" s="14" t="s">
        <v>4</v>
      </c>
      <c r="AX394" s="14" t="s">
        <v>83</v>
      </c>
      <c r="AY394" s="262" t="s">
        <v>174</v>
      </c>
    </row>
    <row r="395" s="2" customFormat="1" ht="33" customHeight="1">
      <c r="A395" s="39"/>
      <c r="B395" s="40"/>
      <c r="C395" s="228" t="s">
        <v>486</v>
      </c>
      <c r="D395" s="228" t="s">
        <v>176</v>
      </c>
      <c r="E395" s="229" t="s">
        <v>487</v>
      </c>
      <c r="F395" s="230" t="s">
        <v>488</v>
      </c>
      <c r="G395" s="231" t="s">
        <v>179</v>
      </c>
      <c r="H395" s="232">
        <v>479.30000000000001</v>
      </c>
      <c r="I395" s="233"/>
      <c r="J395" s="234">
        <f>ROUND(I395*H395,2)</f>
        <v>0</v>
      </c>
      <c r="K395" s="230" t="s">
        <v>1</v>
      </c>
      <c r="L395" s="45"/>
      <c r="M395" s="235" t="s">
        <v>1</v>
      </c>
      <c r="N395" s="236" t="s">
        <v>41</v>
      </c>
      <c r="O395" s="92"/>
      <c r="P395" s="237">
        <f>O395*H395</f>
        <v>0</v>
      </c>
      <c r="Q395" s="237">
        <v>0</v>
      </c>
      <c r="R395" s="237">
        <f>Q395*H395</f>
        <v>0</v>
      </c>
      <c r="S395" s="237">
        <v>0</v>
      </c>
      <c r="T395" s="23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9" t="s">
        <v>181</v>
      </c>
      <c r="AT395" s="239" t="s">
        <v>176</v>
      </c>
      <c r="AU395" s="239" t="s">
        <v>85</v>
      </c>
      <c r="AY395" s="18" t="s">
        <v>174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8" t="s">
        <v>83</v>
      </c>
      <c r="BK395" s="240">
        <f>ROUND(I395*H395,2)</f>
        <v>0</v>
      </c>
      <c r="BL395" s="18" t="s">
        <v>181</v>
      </c>
      <c r="BM395" s="239" t="s">
        <v>489</v>
      </c>
    </row>
    <row r="396" s="14" customFormat="1">
      <c r="A396" s="14"/>
      <c r="B396" s="252"/>
      <c r="C396" s="253"/>
      <c r="D396" s="243" t="s">
        <v>183</v>
      </c>
      <c r="E396" s="254" t="s">
        <v>1</v>
      </c>
      <c r="F396" s="255" t="s">
        <v>490</v>
      </c>
      <c r="G396" s="253"/>
      <c r="H396" s="256">
        <v>479.30000000000001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2" t="s">
        <v>183</v>
      </c>
      <c r="AU396" s="262" t="s">
        <v>85</v>
      </c>
      <c r="AV396" s="14" t="s">
        <v>85</v>
      </c>
      <c r="AW396" s="14" t="s">
        <v>32</v>
      </c>
      <c r="AX396" s="14" t="s">
        <v>76</v>
      </c>
      <c r="AY396" s="262" t="s">
        <v>174</v>
      </c>
    </row>
    <row r="397" s="15" customFormat="1">
      <c r="A397" s="15"/>
      <c r="B397" s="263"/>
      <c r="C397" s="264"/>
      <c r="D397" s="243" t="s">
        <v>183</v>
      </c>
      <c r="E397" s="265" t="s">
        <v>1</v>
      </c>
      <c r="F397" s="266" t="s">
        <v>187</v>
      </c>
      <c r="G397" s="264"/>
      <c r="H397" s="267">
        <v>479.30000000000001</v>
      </c>
      <c r="I397" s="268"/>
      <c r="J397" s="264"/>
      <c r="K397" s="264"/>
      <c r="L397" s="269"/>
      <c r="M397" s="270"/>
      <c r="N397" s="271"/>
      <c r="O397" s="271"/>
      <c r="P397" s="271"/>
      <c r="Q397" s="271"/>
      <c r="R397" s="271"/>
      <c r="S397" s="271"/>
      <c r="T397" s="27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3" t="s">
        <v>183</v>
      </c>
      <c r="AU397" s="273" t="s">
        <v>85</v>
      </c>
      <c r="AV397" s="15" t="s">
        <v>188</v>
      </c>
      <c r="AW397" s="15" t="s">
        <v>32</v>
      </c>
      <c r="AX397" s="15" t="s">
        <v>76</v>
      </c>
      <c r="AY397" s="273" t="s">
        <v>174</v>
      </c>
    </row>
    <row r="398" s="16" customFormat="1">
      <c r="A398" s="16"/>
      <c r="B398" s="274"/>
      <c r="C398" s="275"/>
      <c r="D398" s="243" t="s">
        <v>183</v>
      </c>
      <c r="E398" s="276" t="s">
        <v>1</v>
      </c>
      <c r="F398" s="277" t="s">
        <v>189</v>
      </c>
      <c r="G398" s="275"/>
      <c r="H398" s="278">
        <v>479.30000000000001</v>
      </c>
      <c r="I398" s="279"/>
      <c r="J398" s="275"/>
      <c r="K398" s="275"/>
      <c r="L398" s="280"/>
      <c r="M398" s="281"/>
      <c r="N398" s="282"/>
      <c r="O398" s="282"/>
      <c r="P398" s="282"/>
      <c r="Q398" s="282"/>
      <c r="R398" s="282"/>
      <c r="S398" s="282"/>
      <c r="T398" s="283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84" t="s">
        <v>183</v>
      </c>
      <c r="AU398" s="284" t="s">
        <v>85</v>
      </c>
      <c r="AV398" s="16" t="s">
        <v>181</v>
      </c>
      <c r="AW398" s="16" t="s">
        <v>32</v>
      </c>
      <c r="AX398" s="16" t="s">
        <v>83</v>
      </c>
      <c r="AY398" s="284" t="s">
        <v>174</v>
      </c>
    </row>
    <row r="399" s="2" customFormat="1" ht="16.5" customHeight="1">
      <c r="A399" s="39"/>
      <c r="B399" s="40"/>
      <c r="C399" s="285" t="s">
        <v>491</v>
      </c>
      <c r="D399" s="285" t="s">
        <v>256</v>
      </c>
      <c r="E399" s="286" t="s">
        <v>492</v>
      </c>
      <c r="F399" s="287" t="s">
        <v>493</v>
      </c>
      <c r="G399" s="288" t="s">
        <v>179</v>
      </c>
      <c r="H399" s="289">
        <v>527.23000000000002</v>
      </c>
      <c r="I399" s="290"/>
      <c r="J399" s="291">
        <f>ROUND(I399*H399,2)</f>
        <v>0</v>
      </c>
      <c r="K399" s="287" t="s">
        <v>1</v>
      </c>
      <c r="L399" s="292"/>
      <c r="M399" s="293" t="s">
        <v>1</v>
      </c>
      <c r="N399" s="294" t="s">
        <v>41</v>
      </c>
      <c r="O399" s="92"/>
      <c r="P399" s="237">
        <f>O399*H399</f>
        <v>0</v>
      </c>
      <c r="Q399" s="237">
        <v>0</v>
      </c>
      <c r="R399" s="237">
        <f>Q399*H399</f>
        <v>0</v>
      </c>
      <c r="S399" s="237">
        <v>0</v>
      </c>
      <c r="T399" s="23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9" t="s">
        <v>224</v>
      </c>
      <c r="AT399" s="239" t="s">
        <v>256</v>
      </c>
      <c r="AU399" s="239" t="s">
        <v>85</v>
      </c>
      <c r="AY399" s="18" t="s">
        <v>174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83</v>
      </c>
      <c r="BK399" s="240">
        <f>ROUND(I399*H399,2)</f>
        <v>0</v>
      </c>
      <c r="BL399" s="18" t="s">
        <v>181</v>
      </c>
      <c r="BM399" s="239" t="s">
        <v>494</v>
      </c>
    </row>
    <row r="400" s="14" customFormat="1">
      <c r="A400" s="14"/>
      <c r="B400" s="252"/>
      <c r="C400" s="253"/>
      <c r="D400" s="243" t="s">
        <v>183</v>
      </c>
      <c r="E400" s="253"/>
      <c r="F400" s="255" t="s">
        <v>495</v>
      </c>
      <c r="G400" s="253"/>
      <c r="H400" s="256">
        <v>527.23000000000002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2" t="s">
        <v>183</v>
      </c>
      <c r="AU400" s="262" t="s">
        <v>85</v>
      </c>
      <c r="AV400" s="14" t="s">
        <v>85</v>
      </c>
      <c r="AW400" s="14" t="s">
        <v>4</v>
      </c>
      <c r="AX400" s="14" t="s">
        <v>83</v>
      </c>
      <c r="AY400" s="262" t="s">
        <v>174</v>
      </c>
    </row>
    <row r="401" s="2" customFormat="1" ht="24.15" customHeight="1">
      <c r="A401" s="39"/>
      <c r="B401" s="40"/>
      <c r="C401" s="285" t="s">
        <v>496</v>
      </c>
      <c r="D401" s="285" t="s">
        <v>256</v>
      </c>
      <c r="E401" s="286" t="s">
        <v>468</v>
      </c>
      <c r="F401" s="287" t="s">
        <v>469</v>
      </c>
      <c r="G401" s="288" t="s">
        <v>179</v>
      </c>
      <c r="H401" s="289">
        <v>599.125</v>
      </c>
      <c r="I401" s="290"/>
      <c r="J401" s="291">
        <f>ROUND(I401*H401,2)</f>
        <v>0</v>
      </c>
      <c r="K401" s="287" t="s">
        <v>180</v>
      </c>
      <c r="L401" s="292"/>
      <c r="M401" s="293" t="s">
        <v>1</v>
      </c>
      <c r="N401" s="294" t="s">
        <v>41</v>
      </c>
      <c r="O401" s="92"/>
      <c r="P401" s="237">
        <f>O401*H401</f>
        <v>0</v>
      </c>
      <c r="Q401" s="237">
        <v>0.00012999999999999999</v>
      </c>
      <c r="R401" s="237">
        <f>Q401*H401</f>
        <v>0.07788624999999999</v>
      </c>
      <c r="S401" s="237">
        <v>0</v>
      </c>
      <c r="T401" s="23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9" t="s">
        <v>224</v>
      </c>
      <c r="AT401" s="239" t="s">
        <v>256</v>
      </c>
      <c r="AU401" s="239" t="s">
        <v>85</v>
      </c>
      <c r="AY401" s="18" t="s">
        <v>174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8" t="s">
        <v>83</v>
      </c>
      <c r="BK401" s="240">
        <f>ROUND(I401*H401,2)</f>
        <v>0</v>
      </c>
      <c r="BL401" s="18" t="s">
        <v>181</v>
      </c>
      <c r="BM401" s="239" t="s">
        <v>497</v>
      </c>
    </row>
    <row r="402" s="14" customFormat="1">
      <c r="A402" s="14"/>
      <c r="B402" s="252"/>
      <c r="C402" s="253"/>
      <c r="D402" s="243" t="s">
        <v>183</v>
      </c>
      <c r="E402" s="253"/>
      <c r="F402" s="255" t="s">
        <v>498</v>
      </c>
      <c r="G402" s="253"/>
      <c r="H402" s="256">
        <v>599.125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2" t="s">
        <v>183</v>
      </c>
      <c r="AU402" s="262" t="s">
        <v>85</v>
      </c>
      <c r="AV402" s="14" t="s">
        <v>85</v>
      </c>
      <c r="AW402" s="14" t="s">
        <v>4</v>
      </c>
      <c r="AX402" s="14" t="s">
        <v>83</v>
      </c>
      <c r="AY402" s="262" t="s">
        <v>174</v>
      </c>
    </row>
    <row r="403" s="2" customFormat="1" ht="37.8" customHeight="1">
      <c r="A403" s="39"/>
      <c r="B403" s="40"/>
      <c r="C403" s="228" t="s">
        <v>499</v>
      </c>
      <c r="D403" s="228" t="s">
        <v>176</v>
      </c>
      <c r="E403" s="229" t="s">
        <v>500</v>
      </c>
      <c r="F403" s="230" t="s">
        <v>501</v>
      </c>
      <c r="G403" s="231" t="s">
        <v>439</v>
      </c>
      <c r="H403" s="232">
        <v>666.95000000000005</v>
      </c>
      <c r="I403" s="233"/>
      <c r="J403" s="234">
        <f>ROUND(I403*H403,2)</f>
        <v>0</v>
      </c>
      <c r="K403" s="230" t="s">
        <v>1</v>
      </c>
      <c r="L403" s="45"/>
      <c r="M403" s="235" t="s">
        <v>1</v>
      </c>
      <c r="N403" s="236" t="s">
        <v>41</v>
      </c>
      <c r="O403" s="92"/>
      <c r="P403" s="237">
        <f>O403*H403</f>
        <v>0</v>
      </c>
      <c r="Q403" s="237">
        <v>0.0035300000000000002</v>
      </c>
      <c r="R403" s="237">
        <f>Q403*H403</f>
        <v>2.3543335000000001</v>
      </c>
      <c r="S403" s="237">
        <v>0</v>
      </c>
      <c r="T403" s="23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9" t="s">
        <v>181</v>
      </c>
      <c r="AT403" s="239" t="s">
        <v>176</v>
      </c>
      <c r="AU403" s="239" t="s">
        <v>85</v>
      </c>
      <c r="AY403" s="18" t="s">
        <v>174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8" t="s">
        <v>83</v>
      </c>
      <c r="BK403" s="240">
        <f>ROUND(I403*H403,2)</f>
        <v>0</v>
      </c>
      <c r="BL403" s="18" t="s">
        <v>181</v>
      </c>
      <c r="BM403" s="239" t="s">
        <v>502</v>
      </c>
    </row>
    <row r="404" s="14" customFormat="1">
      <c r="A404" s="14"/>
      <c r="B404" s="252"/>
      <c r="C404" s="253"/>
      <c r="D404" s="243" t="s">
        <v>183</v>
      </c>
      <c r="E404" s="254" t="s">
        <v>1</v>
      </c>
      <c r="F404" s="255" t="s">
        <v>503</v>
      </c>
      <c r="G404" s="253"/>
      <c r="H404" s="256">
        <v>450.30000000000001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2" t="s">
        <v>183</v>
      </c>
      <c r="AU404" s="262" t="s">
        <v>85</v>
      </c>
      <c r="AV404" s="14" t="s">
        <v>85</v>
      </c>
      <c r="AW404" s="14" t="s">
        <v>32</v>
      </c>
      <c r="AX404" s="14" t="s">
        <v>76</v>
      </c>
      <c r="AY404" s="262" t="s">
        <v>174</v>
      </c>
    </row>
    <row r="405" s="14" customFormat="1">
      <c r="A405" s="14"/>
      <c r="B405" s="252"/>
      <c r="C405" s="253"/>
      <c r="D405" s="243" t="s">
        <v>183</v>
      </c>
      <c r="E405" s="254" t="s">
        <v>1</v>
      </c>
      <c r="F405" s="255" t="s">
        <v>504</v>
      </c>
      <c r="G405" s="253"/>
      <c r="H405" s="256">
        <v>152.15000000000001</v>
      </c>
      <c r="I405" s="257"/>
      <c r="J405" s="253"/>
      <c r="K405" s="253"/>
      <c r="L405" s="258"/>
      <c r="M405" s="259"/>
      <c r="N405" s="260"/>
      <c r="O405" s="260"/>
      <c r="P405" s="260"/>
      <c r="Q405" s="260"/>
      <c r="R405" s="260"/>
      <c r="S405" s="260"/>
      <c r="T405" s="26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2" t="s">
        <v>183</v>
      </c>
      <c r="AU405" s="262" t="s">
        <v>85</v>
      </c>
      <c r="AV405" s="14" t="s">
        <v>85</v>
      </c>
      <c r="AW405" s="14" t="s">
        <v>32</v>
      </c>
      <c r="AX405" s="14" t="s">
        <v>76</v>
      </c>
      <c r="AY405" s="262" t="s">
        <v>174</v>
      </c>
    </row>
    <row r="406" s="14" customFormat="1">
      <c r="A406" s="14"/>
      <c r="B406" s="252"/>
      <c r="C406" s="253"/>
      <c r="D406" s="243" t="s">
        <v>183</v>
      </c>
      <c r="E406" s="254" t="s">
        <v>1</v>
      </c>
      <c r="F406" s="255" t="s">
        <v>505</v>
      </c>
      <c r="G406" s="253"/>
      <c r="H406" s="256">
        <v>64.5</v>
      </c>
      <c r="I406" s="257"/>
      <c r="J406" s="253"/>
      <c r="K406" s="253"/>
      <c r="L406" s="258"/>
      <c r="M406" s="259"/>
      <c r="N406" s="260"/>
      <c r="O406" s="260"/>
      <c r="P406" s="260"/>
      <c r="Q406" s="260"/>
      <c r="R406" s="260"/>
      <c r="S406" s="260"/>
      <c r="T406" s="26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2" t="s">
        <v>183</v>
      </c>
      <c r="AU406" s="262" t="s">
        <v>85</v>
      </c>
      <c r="AV406" s="14" t="s">
        <v>85</v>
      </c>
      <c r="AW406" s="14" t="s">
        <v>32</v>
      </c>
      <c r="AX406" s="14" t="s">
        <v>76</v>
      </c>
      <c r="AY406" s="262" t="s">
        <v>174</v>
      </c>
    </row>
    <row r="407" s="15" customFormat="1">
      <c r="A407" s="15"/>
      <c r="B407" s="263"/>
      <c r="C407" s="264"/>
      <c r="D407" s="243" t="s">
        <v>183</v>
      </c>
      <c r="E407" s="265" t="s">
        <v>1</v>
      </c>
      <c r="F407" s="266" t="s">
        <v>187</v>
      </c>
      <c r="G407" s="264"/>
      <c r="H407" s="267">
        <v>666.95000000000005</v>
      </c>
      <c r="I407" s="268"/>
      <c r="J407" s="264"/>
      <c r="K407" s="264"/>
      <c r="L407" s="269"/>
      <c r="M407" s="270"/>
      <c r="N407" s="271"/>
      <c r="O407" s="271"/>
      <c r="P407" s="271"/>
      <c r="Q407" s="271"/>
      <c r="R407" s="271"/>
      <c r="S407" s="271"/>
      <c r="T407" s="272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3" t="s">
        <v>183</v>
      </c>
      <c r="AU407" s="273" t="s">
        <v>85</v>
      </c>
      <c r="AV407" s="15" t="s">
        <v>188</v>
      </c>
      <c r="AW407" s="15" t="s">
        <v>32</v>
      </c>
      <c r="AX407" s="15" t="s">
        <v>76</v>
      </c>
      <c r="AY407" s="273" t="s">
        <v>174</v>
      </c>
    </row>
    <row r="408" s="16" customFormat="1">
      <c r="A408" s="16"/>
      <c r="B408" s="274"/>
      <c r="C408" s="275"/>
      <c r="D408" s="243" t="s">
        <v>183</v>
      </c>
      <c r="E408" s="276" t="s">
        <v>1</v>
      </c>
      <c r="F408" s="277" t="s">
        <v>189</v>
      </c>
      <c r="G408" s="275"/>
      <c r="H408" s="278">
        <v>666.95000000000005</v>
      </c>
      <c r="I408" s="279"/>
      <c r="J408" s="275"/>
      <c r="K408" s="275"/>
      <c r="L408" s="280"/>
      <c r="M408" s="281"/>
      <c r="N408" s="282"/>
      <c r="O408" s="282"/>
      <c r="P408" s="282"/>
      <c r="Q408" s="282"/>
      <c r="R408" s="282"/>
      <c r="S408" s="282"/>
      <c r="T408" s="283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84" t="s">
        <v>183</v>
      </c>
      <c r="AU408" s="284" t="s">
        <v>85</v>
      </c>
      <c r="AV408" s="16" t="s">
        <v>181</v>
      </c>
      <c r="AW408" s="16" t="s">
        <v>32</v>
      </c>
      <c r="AX408" s="16" t="s">
        <v>83</v>
      </c>
      <c r="AY408" s="284" t="s">
        <v>174</v>
      </c>
    </row>
    <row r="409" s="2" customFormat="1" ht="16.5" customHeight="1">
      <c r="A409" s="39"/>
      <c r="B409" s="40"/>
      <c r="C409" s="285" t="s">
        <v>506</v>
      </c>
      <c r="D409" s="285" t="s">
        <v>256</v>
      </c>
      <c r="E409" s="286" t="s">
        <v>507</v>
      </c>
      <c r="F409" s="287" t="s">
        <v>493</v>
      </c>
      <c r="G409" s="288" t="s">
        <v>179</v>
      </c>
      <c r="H409" s="289">
        <v>198.13200000000001</v>
      </c>
      <c r="I409" s="290"/>
      <c r="J409" s="291">
        <f>ROUND(I409*H409,2)</f>
        <v>0</v>
      </c>
      <c r="K409" s="287" t="s">
        <v>1</v>
      </c>
      <c r="L409" s="292"/>
      <c r="M409" s="293" t="s">
        <v>1</v>
      </c>
      <c r="N409" s="294" t="s">
        <v>41</v>
      </c>
      <c r="O409" s="92"/>
      <c r="P409" s="237">
        <f>O409*H409</f>
        <v>0</v>
      </c>
      <c r="Q409" s="237">
        <v>0</v>
      </c>
      <c r="R409" s="237">
        <f>Q409*H409</f>
        <v>0</v>
      </c>
      <c r="S409" s="237">
        <v>0</v>
      </c>
      <c r="T409" s="23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9" t="s">
        <v>224</v>
      </c>
      <c r="AT409" s="239" t="s">
        <v>256</v>
      </c>
      <c r="AU409" s="239" t="s">
        <v>85</v>
      </c>
      <c r="AY409" s="18" t="s">
        <v>174</v>
      </c>
      <c r="BE409" s="240">
        <f>IF(N409="základní",J409,0)</f>
        <v>0</v>
      </c>
      <c r="BF409" s="240">
        <f>IF(N409="snížená",J409,0)</f>
        <v>0</v>
      </c>
      <c r="BG409" s="240">
        <f>IF(N409="zákl. přenesená",J409,0)</f>
        <v>0</v>
      </c>
      <c r="BH409" s="240">
        <f>IF(N409="sníž. přenesená",J409,0)</f>
        <v>0</v>
      </c>
      <c r="BI409" s="240">
        <f>IF(N409="nulová",J409,0)</f>
        <v>0</v>
      </c>
      <c r="BJ409" s="18" t="s">
        <v>83</v>
      </c>
      <c r="BK409" s="240">
        <f>ROUND(I409*H409,2)</f>
        <v>0</v>
      </c>
      <c r="BL409" s="18" t="s">
        <v>181</v>
      </c>
      <c r="BM409" s="239" t="s">
        <v>508</v>
      </c>
    </row>
    <row r="410" s="14" customFormat="1">
      <c r="A410" s="14"/>
      <c r="B410" s="252"/>
      <c r="C410" s="253"/>
      <c r="D410" s="243" t="s">
        <v>183</v>
      </c>
      <c r="E410" s="254" t="s">
        <v>1</v>
      </c>
      <c r="F410" s="255" t="s">
        <v>509</v>
      </c>
      <c r="G410" s="253"/>
      <c r="H410" s="256">
        <v>180.12000000000001</v>
      </c>
      <c r="I410" s="257"/>
      <c r="J410" s="253"/>
      <c r="K410" s="253"/>
      <c r="L410" s="258"/>
      <c r="M410" s="259"/>
      <c r="N410" s="260"/>
      <c r="O410" s="260"/>
      <c r="P410" s="260"/>
      <c r="Q410" s="260"/>
      <c r="R410" s="260"/>
      <c r="S410" s="260"/>
      <c r="T410" s="26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2" t="s">
        <v>183</v>
      </c>
      <c r="AU410" s="262" t="s">
        <v>85</v>
      </c>
      <c r="AV410" s="14" t="s">
        <v>85</v>
      </c>
      <c r="AW410" s="14" t="s">
        <v>32</v>
      </c>
      <c r="AX410" s="14" t="s">
        <v>76</v>
      </c>
      <c r="AY410" s="262" t="s">
        <v>174</v>
      </c>
    </row>
    <row r="411" s="15" customFormat="1">
      <c r="A411" s="15"/>
      <c r="B411" s="263"/>
      <c r="C411" s="264"/>
      <c r="D411" s="243" t="s">
        <v>183</v>
      </c>
      <c r="E411" s="265" t="s">
        <v>1</v>
      </c>
      <c r="F411" s="266" t="s">
        <v>187</v>
      </c>
      <c r="G411" s="264"/>
      <c r="H411" s="267">
        <v>180.12000000000001</v>
      </c>
      <c r="I411" s="268"/>
      <c r="J411" s="264"/>
      <c r="K411" s="264"/>
      <c r="L411" s="269"/>
      <c r="M411" s="270"/>
      <c r="N411" s="271"/>
      <c r="O411" s="271"/>
      <c r="P411" s="271"/>
      <c r="Q411" s="271"/>
      <c r="R411" s="271"/>
      <c r="S411" s="271"/>
      <c r="T411" s="27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3" t="s">
        <v>183</v>
      </c>
      <c r="AU411" s="273" t="s">
        <v>85</v>
      </c>
      <c r="AV411" s="15" t="s">
        <v>188</v>
      </c>
      <c r="AW411" s="15" t="s">
        <v>32</v>
      </c>
      <c r="AX411" s="15" t="s">
        <v>76</v>
      </c>
      <c r="AY411" s="273" t="s">
        <v>174</v>
      </c>
    </row>
    <row r="412" s="16" customFormat="1">
      <c r="A412" s="16"/>
      <c r="B412" s="274"/>
      <c r="C412" s="275"/>
      <c r="D412" s="243" t="s">
        <v>183</v>
      </c>
      <c r="E412" s="276" t="s">
        <v>1</v>
      </c>
      <c r="F412" s="277" t="s">
        <v>189</v>
      </c>
      <c r="G412" s="275"/>
      <c r="H412" s="278">
        <v>180.12000000000001</v>
      </c>
      <c r="I412" s="279"/>
      <c r="J412" s="275"/>
      <c r="K412" s="275"/>
      <c r="L412" s="280"/>
      <c r="M412" s="281"/>
      <c r="N412" s="282"/>
      <c r="O412" s="282"/>
      <c r="P412" s="282"/>
      <c r="Q412" s="282"/>
      <c r="R412" s="282"/>
      <c r="S412" s="282"/>
      <c r="T412" s="283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84" t="s">
        <v>183</v>
      </c>
      <c r="AU412" s="284" t="s">
        <v>85</v>
      </c>
      <c r="AV412" s="16" t="s">
        <v>181</v>
      </c>
      <c r="AW412" s="16" t="s">
        <v>32</v>
      </c>
      <c r="AX412" s="16" t="s">
        <v>83</v>
      </c>
      <c r="AY412" s="284" t="s">
        <v>174</v>
      </c>
    </row>
    <row r="413" s="14" customFormat="1">
      <c r="A413" s="14"/>
      <c r="B413" s="252"/>
      <c r="C413" s="253"/>
      <c r="D413" s="243" t="s">
        <v>183</v>
      </c>
      <c r="E413" s="253"/>
      <c r="F413" s="255" t="s">
        <v>510</v>
      </c>
      <c r="G413" s="253"/>
      <c r="H413" s="256">
        <v>198.13200000000001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2" t="s">
        <v>183</v>
      </c>
      <c r="AU413" s="262" t="s">
        <v>85</v>
      </c>
      <c r="AV413" s="14" t="s">
        <v>85</v>
      </c>
      <c r="AW413" s="14" t="s">
        <v>4</v>
      </c>
      <c r="AX413" s="14" t="s">
        <v>83</v>
      </c>
      <c r="AY413" s="262" t="s">
        <v>174</v>
      </c>
    </row>
    <row r="414" s="2" customFormat="1" ht="16.5" customHeight="1">
      <c r="A414" s="39"/>
      <c r="B414" s="40"/>
      <c r="C414" s="285" t="s">
        <v>511</v>
      </c>
      <c r="D414" s="285" t="s">
        <v>256</v>
      </c>
      <c r="E414" s="286" t="s">
        <v>479</v>
      </c>
      <c r="F414" s="287" t="s">
        <v>480</v>
      </c>
      <c r="G414" s="288" t="s">
        <v>179</v>
      </c>
      <c r="H414" s="289">
        <v>54.393999999999998</v>
      </c>
      <c r="I414" s="290"/>
      <c r="J414" s="291">
        <f>ROUND(I414*H414,2)</f>
        <v>0</v>
      </c>
      <c r="K414" s="287" t="s">
        <v>1</v>
      </c>
      <c r="L414" s="292"/>
      <c r="M414" s="293" t="s">
        <v>1</v>
      </c>
      <c r="N414" s="294" t="s">
        <v>41</v>
      </c>
      <c r="O414" s="92"/>
      <c r="P414" s="237">
        <f>O414*H414</f>
        <v>0</v>
      </c>
      <c r="Q414" s="237">
        <v>0.025000000000000001</v>
      </c>
      <c r="R414" s="237">
        <f>Q414*H414</f>
        <v>1.35985</v>
      </c>
      <c r="S414" s="237">
        <v>0</v>
      </c>
      <c r="T414" s="23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9" t="s">
        <v>224</v>
      </c>
      <c r="AT414" s="239" t="s">
        <v>256</v>
      </c>
      <c r="AU414" s="239" t="s">
        <v>85</v>
      </c>
      <c r="AY414" s="18" t="s">
        <v>174</v>
      </c>
      <c r="BE414" s="240">
        <f>IF(N414="základní",J414,0)</f>
        <v>0</v>
      </c>
      <c r="BF414" s="240">
        <f>IF(N414="snížená",J414,0)</f>
        <v>0</v>
      </c>
      <c r="BG414" s="240">
        <f>IF(N414="zákl. přenesená",J414,0)</f>
        <v>0</v>
      </c>
      <c r="BH414" s="240">
        <f>IF(N414="sníž. přenesená",J414,0)</f>
        <v>0</v>
      </c>
      <c r="BI414" s="240">
        <f>IF(N414="nulová",J414,0)</f>
        <v>0</v>
      </c>
      <c r="BJ414" s="18" t="s">
        <v>83</v>
      </c>
      <c r="BK414" s="240">
        <f>ROUND(I414*H414,2)</f>
        <v>0</v>
      </c>
      <c r="BL414" s="18" t="s">
        <v>181</v>
      </c>
      <c r="BM414" s="239" t="s">
        <v>512</v>
      </c>
    </row>
    <row r="415" s="14" customFormat="1">
      <c r="A415" s="14"/>
      <c r="B415" s="252"/>
      <c r="C415" s="253"/>
      <c r="D415" s="243" t="s">
        <v>183</v>
      </c>
      <c r="E415" s="254" t="s">
        <v>1</v>
      </c>
      <c r="F415" s="255" t="s">
        <v>513</v>
      </c>
      <c r="G415" s="253"/>
      <c r="H415" s="256">
        <v>49.448999999999998</v>
      </c>
      <c r="I415" s="257"/>
      <c r="J415" s="253"/>
      <c r="K415" s="253"/>
      <c r="L415" s="258"/>
      <c r="M415" s="259"/>
      <c r="N415" s="260"/>
      <c r="O415" s="260"/>
      <c r="P415" s="260"/>
      <c r="Q415" s="260"/>
      <c r="R415" s="260"/>
      <c r="S415" s="260"/>
      <c r="T415" s="26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2" t="s">
        <v>183</v>
      </c>
      <c r="AU415" s="262" t="s">
        <v>85</v>
      </c>
      <c r="AV415" s="14" t="s">
        <v>85</v>
      </c>
      <c r="AW415" s="14" t="s">
        <v>32</v>
      </c>
      <c r="AX415" s="14" t="s">
        <v>76</v>
      </c>
      <c r="AY415" s="262" t="s">
        <v>174</v>
      </c>
    </row>
    <row r="416" s="15" customFormat="1">
      <c r="A416" s="15"/>
      <c r="B416" s="263"/>
      <c r="C416" s="264"/>
      <c r="D416" s="243" t="s">
        <v>183</v>
      </c>
      <c r="E416" s="265" t="s">
        <v>1</v>
      </c>
      <c r="F416" s="266" t="s">
        <v>187</v>
      </c>
      <c r="G416" s="264"/>
      <c r="H416" s="267">
        <v>49.448999999999998</v>
      </c>
      <c r="I416" s="268"/>
      <c r="J416" s="264"/>
      <c r="K416" s="264"/>
      <c r="L416" s="269"/>
      <c r="M416" s="270"/>
      <c r="N416" s="271"/>
      <c r="O416" s="271"/>
      <c r="P416" s="271"/>
      <c r="Q416" s="271"/>
      <c r="R416" s="271"/>
      <c r="S416" s="271"/>
      <c r="T416" s="27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3" t="s">
        <v>183</v>
      </c>
      <c r="AU416" s="273" t="s">
        <v>85</v>
      </c>
      <c r="AV416" s="15" t="s">
        <v>188</v>
      </c>
      <c r="AW416" s="15" t="s">
        <v>32</v>
      </c>
      <c r="AX416" s="15" t="s">
        <v>76</v>
      </c>
      <c r="AY416" s="273" t="s">
        <v>174</v>
      </c>
    </row>
    <row r="417" s="16" customFormat="1">
      <c r="A417" s="16"/>
      <c r="B417" s="274"/>
      <c r="C417" s="275"/>
      <c r="D417" s="243" t="s">
        <v>183</v>
      </c>
      <c r="E417" s="276" t="s">
        <v>1</v>
      </c>
      <c r="F417" s="277" t="s">
        <v>189</v>
      </c>
      <c r="G417" s="275"/>
      <c r="H417" s="278">
        <v>49.448999999999998</v>
      </c>
      <c r="I417" s="279"/>
      <c r="J417" s="275"/>
      <c r="K417" s="275"/>
      <c r="L417" s="280"/>
      <c r="M417" s="281"/>
      <c r="N417" s="282"/>
      <c r="O417" s="282"/>
      <c r="P417" s="282"/>
      <c r="Q417" s="282"/>
      <c r="R417" s="282"/>
      <c r="S417" s="282"/>
      <c r="T417" s="283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4" t="s">
        <v>183</v>
      </c>
      <c r="AU417" s="284" t="s">
        <v>85</v>
      </c>
      <c r="AV417" s="16" t="s">
        <v>181</v>
      </c>
      <c r="AW417" s="16" t="s">
        <v>32</v>
      </c>
      <c r="AX417" s="16" t="s">
        <v>83</v>
      </c>
      <c r="AY417" s="284" t="s">
        <v>174</v>
      </c>
    </row>
    <row r="418" s="14" customFormat="1">
      <c r="A418" s="14"/>
      <c r="B418" s="252"/>
      <c r="C418" s="253"/>
      <c r="D418" s="243" t="s">
        <v>183</v>
      </c>
      <c r="E418" s="253"/>
      <c r="F418" s="255" t="s">
        <v>514</v>
      </c>
      <c r="G418" s="253"/>
      <c r="H418" s="256">
        <v>54.393999999999998</v>
      </c>
      <c r="I418" s="257"/>
      <c r="J418" s="253"/>
      <c r="K418" s="253"/>
      <c r="L418" s="258"/>
      <c r="M418" s="259"/>
      <c r="N418" s="260"/>
      <c r="O418" s="260"/>
      <c r="P418" s="260"/>
      <c r="Q418" s="260"/>
      <c r="R418" s="260"/>
      <c r="S418" s="260"/>
      <c r="T418" s="26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2" t="s">
        <v>183</v>
      </c>
      <c r="AU418" s="262" t="s">
        <v>85</v>
      </c>
      <c r="AV418" s="14" t="s">
        <v>85</v>
      </c>
      <c r="AW418" s="14" t="s">
        <v>4</v>
      </c>
      <c r="AX418" s="14" t="s">
        <v>83</v>
      </c>
      <c r="AY418" s="262" t="s">
        <v>174</v>
      </c>
    </row>
    <row r="419" s="2" customFormat="1" ht="24.15" customHeight="1">
      <c r="A419" s="39"/>
      <c r="B419" s="40"/>
      <c r="C419" s="285" t="s">
        <v>515</v>
      </c>
      <c r="D419" s="285" t="s">
        <v>256</v>
      </c>
      <c r="E419" s="286" t="s">
        <v>463</v>
      </c>
      <c r="F419" s="287" t="s">
        <v>464</v>
      </c>
      <c r="G419" s="288" t="s">
        <v>179</v>
      </c>
      <c r="H419" s="289">
        <v>20.640000000000001</v>
      </c>
      <c r="I419" s="290"/>
      <c r="J419" s="291">
        <f>ROUND(I419*H419,2)</f>
        <v>0</v>
      </c>
      <c r="K419" s="287" t="s">
        <v>1</v>
      </c>
      <c r="L419" s="292"/>
      <c r="M419" s="293" t="s">
        <v>1</v>
      </c>
      <c r="N419" s="294" t="s">
        <v>41</v>
      </c>
      <c r="O419" s="92"/>
      <c r="P419" s="237">
        <f>O419*H419</f>
        <v>0</v>
      </c>
      <c r="Q419" s="237">
        <v>0.070000000000000007</v>
      </c>
      <c r="R419" s="237">
        <f>Q419*H419</f>
        <v>1.4448000000000001</v>
      </c>
      <c r="S419" s="237">
        <v>0</v>
      </c>
      <c r="T419" s="23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9" t="s">
        <v>224</v>
      </c>
      <c r="AT419" s="239" t="s">
        <v>256</v>
      </c>
      <c r="AU419" s="239" t="s">
        <v>85</v>
      </c>
      <c r="AY419" s="18" t="s">
        <v>174</v>
      </c>
      <c r="BE419" s="240">
        <f>IF(N419="základní",J419,0)</f>
        <v>0</v>
      </c>
      <c r="BF419" s="240">
        <f>IF(N419="snížená",J419,0)</f>
        <v>0</v>
      </c>
      <c r="BG419" s="240">
        <f>IF(N419="zákl. přenesená",J419,0)</f>
        <v>0</v>
      </c>
      <c r="BH419" s="240">
        <f>IF(N419="sníž. přenesená",J419,0)</f>
        <v>0</v>
      </c>
      <c r="BI419" s="240">
        <f>IF(N419="nulová",J419,0)</f>
        <v>0</v>
      </c>
      <c r="BJ419" s="18" t="s">
        <v>83</v>
      </c>
      <c r="BK419" s="240">
        <f>ROUND(I419*H419,2)</f>
        <v>0</v>
      </c>
      <c r="BL419" s="18" t="s">
        <v>181</v>
      </c>
      <c r="BM419" s="239" t="s">
        <v>516</v>
      </c>
    </row>
    <row r="420" s="14" customFormat="1">
      <c r="A420" s="14"/>
      <c r="B420" s="252"/>
      <c r="C420" s="253"/>
      <c r="D420" s="243" t="s">
        <v>183</v>
      </c>
      <c r="E420" s="254" t="s">
        <v>1</v>
      </c>
      <c r="F420" s="255" t="s">
        <v>517</v>
      </c>
      <c r="G420" s="253"/>
      <c r="H420" s="256">
        <v>20.640000000000001</v>
      </c>
      <c r="I420" s="257"/>
      <c r="J420" s="253"/>
      <c r="K420" s="253"/>
      <c r="L420" s="258"/>
      <c r="M420" s="259"/>
      <c r="N420" s="260"/>
      <c r="O420" s="260"/>
      <c r="P420" s="260"/>
      <c r="Q420" s="260"/>
      <c r="R420" s="260"/>
      <c r="S420" s="260"/>
      <c r="T420" s="26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2" t="s">
        <v>183</v>
      </c>
      <c r="AU420" s="262" t="s">
        <v>85</v>
      </c>
      <c r="AV420" s="14" t="s">
        <v>85</v>
      </c>
      <c r="AW420" s="14" t="s">
        <v>32</v>
      </c>
      <c r="AX420" s="14" t="s">
        <v>76</v>
      </c>
      <c r="AY420" s="262" t="s">
        <v>174</v>
      </c>
    </row>
    <row r="421" s="15" customFormat="1">
      <c r="A421" s="15"/>
      <c r="B421" s="263"/>
      <c r="C421" s="264"/>
      <c r="D421" s="243" t="s">
        <v>183</v>
      </c>
      <c r="E421" s="265" t="s">
        <v>1</v>
      </c>
      <c r="F421" s="266" t="s">
        <v>187</v>
      </c>
      <c r="G421" s="264"/>
      <c r="H421" s="267">
        <v>20.640000000000001</v>
      </c>
      <c r="I421" s="268"/>
      <c r="J421" s="264"/>
      <c r="K421" s="264"/>
      <c r="L421" s="269"/>
      <c r="M421" s="270"/>
      <c r="N421" s="271"/>
      <c r="O421" s="271"/>
      <c r="P421" s="271"/>
      <c r="Q421" s="271"/>
      <c r="R421" s="271"/>
      <c r="S421" s="271"/>
      <c r="T421" s="272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3" t="s">
        <v>183</v>
      </c>
      <c r="AU421" s="273" t="s">
        <v>85</v>
      </c>
      <c r="AV421" s="15" t="s">
        <v>188</v>
      </c>
      <c r="AW421" s="15" t="s">
        <v>32</v>
      </c>
      <c r="AX421" s="15" t="s">
        <v>76</v>
      </c>
      <c r="AY421" s="273" t="s">
        <v>174</v>
      </c>
    </row>
    <row r="422" s="16" customFormat="1">
      <c r="A422" s="16"/>
      <c r="B422" s="274"/>
      <c r="C422" s="275"/>
      <c r="D422" s="243" t="s">
        <v>183</v>
      </c>
      <c r="E422" s="276" t="s">
        <v>1</v>
      </c>
      <c r="F422" s="277" t="s">
        <v>189</v>
      </c>
      <c r="G422" s="275"/>
      <c r="H422" s="278">
        <v>20.640000000000001</v>
      </c>
      <c r="I422" s="279"/>
      <c r="J422" s="275"/>
      <c r="K422" s="275"/>
      <c r="L422" s="280"/>
      <c r="M422" s="281"/>
      <c r="N422" s="282"/>
      <c r="O422" s="282"/>
      <c r="P422" s="282"/>
      <c r="Q422" s="282"/>
      <c r="R422" s="282"/>
      <c r="S422" s="282"/>
      <c r="T422" s="283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84" t="s">
        <v>183</v>
      </c>
      <c r="AU422" s="284" t="s">
        <v>85</v>
      </c>
      <c r="AV422" s="16" t="s">
        <v>181</v>
      </c>
      <c r="AW422" s="16" t="s">
        <v>32</v>
      </c>
      <c r="AX422" s="16" t="s">
        <v>83</v>
      </c>
      <c r="AY422" s="284" t="s">
        <v>174</v>
      </c>
    </row>
    <row r="423" s="2" customFormat="1" ht="33" customHeight="1">
      <c r="A423" s="39"/>
      <c r="B423" s="40"/>
      <c r="C423" s="228" t="s">
        <v>518</v>
      </c>
      <c r="D423" s="228" t="s">
        <v>176</v>
      </c>
      <c r="E423" s="229" t="s">
        <v>519</v>
      </c>
      <c r="F423" s="230" t="s">
        <v>520</v>
      </c>
      <c r="G423" s="231" t="s">
        <v>179</v>
      </c>
      <c r="H423" s="232">
        <v>12.35</v>
      </c>
      <c r="I423" s="233"/>
      <c r="J423" s="234">
        <f>ROUND(I423*H423,2)</f>
        <v>0</v>
      </c>
      <c r="K423" s="230" t="s">
        <v>180</v>
      </c>
      <c r="L423" s="45"/>
      <c r="M423" s="235" t="s">
        <v>1</v>
      </c>
      <c r="N423" s="236" t="s">
        <v>41</v>
      </c>
      <c r="O423" s="92"/>
      <c r="P423" s="237">
        <f>O423*H423</f>
        <v>0</v>
      </c>
      <c r="Q423" s="237">
        <v>0.0011999999999999999</v>
      </c>
      <c r="R423" s="237">
        <f>Q423*H423</f>
        <v>0.014819999999999998</v>
      </c>
      <c r="S423" s="237">
        <v>0</v>
      </c>
      <c r="T423" s="23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9" t="s">
        <v>181</v>
      </c>
      <c r="AT423" s="239" t="s">
        <v>176</v>
      </c>
      <c r="AU423" s="239" t="s">
        <v>85</v>
      </c>
      <c r="AY423" s="18" t="s">
        <v>174</v>
      </c>
      <c r="BE423" s="240">
        <f>IF(N423="základní",J423,0)</f>
        <v>0</v>
      </c>
      <c r="BF423" s="240">
        <f>IF(N423="snížená",J423,0)</f>
        <v>0</v>
      </c>
      <c r="BG423" s="240">
        <f>IF(N423="zákl. přenesená",J423,0)</f>
        <v>0</v>
      </c>
      <c r="BH423" s="240">
        <f>IF(N423="sníž. přenesená",J423,0)</f>
        <v>0</v>
      </c>
      <c r="BI423" s="240">
        <f>IF(N423="nulová",J423,0)</f>
        <v>0</v>
      </c>
      <c r="BJ423" s="18" t="s">
        <v>83</v>
      </c>
      <c r="BK423" s="240">
        <f>ROUND(I423*H423,2)</f>
        <v>0</v>
      </c>
      <c r="BL423" s="18" t="s">
        <v>181</v>
      </c>
      <c r="BM423" s="239" t="s">
        <v>521</v>
      </c>
    </row>
    <row r="424" s="14" customFormat="1">
      <c r="A424" s="14"/>
      <c r="B424" s="252"/>
      <c r="C424" s="253"/>
      <c r="D424" s="243" t="s">
        <v>183</v>
      </c>
      <c r="E424" s="254" t="s">
        <v>1</v>
      </c>
      <c r="F424" s="255" t="s">
        <v>522</v>
      </c>
      <c r="G424" s="253"/>
      <c r="H424" s="256">
        <v>12.35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2" t="s">
        <v>183</v>
      </c>
      <c r="AU424" s="262" t="s">
        <v>85</v>
      </c>
      <c r="AV424" s="14" t="s">
        <v>85</v>
      </c>
      <c r="AW424" s="14" t="s">
        <v>32</v>
      </c>
      <c r="AX424" s="14" t="s">
        <v>76</v>
      </c>
      <c r="AY424" s="262" t="s">
        <v>174</v>
      </c>
    </row>
    <row r="425" s="15" customFormat="1">
      <c r="A425" s="15"/>
      <c r="B425" s="263"/>
      <c r="C425" s="264"/>
      <c r="D425" s="243" t="s">
        <v>183</v>
      </c>
      <c r="E425" s="265" t="s">
        <v>1</v>
      </c>
      <c r="F425" s="266" t="s">
        <v>187</v>
      </c>
      <c r="G425" s="264"/>
      <c r="H425" s="267">
        <v>12.35</v>
      </c>
      <c r="I425" s="268"/>
      <c r="J425" s="264"/>
      <c r="K425" s="264"/>
      <c r="L425" s="269"/>
      <c r="M425" s="270"/>
      <c r="N425" s="271"/>
      <c r="O425" s="271"/>
      <c r="P425" s="271"/>
      <c r="Q425" s="271"/>
      <c r="R425" s="271"/>
      <c r="S425" s="271"/>
      <c r="T425" s="27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3" t="s">
        <v>183</v>
      </c>
      <c r="AU425" s="273" t="s">
        <v>85</v>
      </c>
      <c r="AV425" s="15" t="s">
        <v>188</v>
      </c>
      <c r="AW425" s="15" t="s">
        <v>32</v>
      </c>
      <c r="AX425" s="15" t="s">
        <v>76</v>
      </c>
      <c r="AY425" s="273" t="s">
        <v>174</v>
      </c>
    </row>
    <row r="426" s="16" customFormat="1">
      <c r="A426" s="16"/>
      <c r="B426" s="274"/>
      <c r="C426" s="275"/>
      <c r="D426" s="243" t="s">
        <v>183</v>
      </c>
      <c r="E426" s="276" t="s">
        <v>1</v>
      </c>
      <c r="F426" s="277" t="s">
        <v>189</v>
      </c>
      <c r="G426" s="275"/>
      <c r="H426" s="278">
        <v>12.35</v>
      </c>
      <c r="I426" s="279"/>
      <c r="J426" s="275"/>
      <c r="K426" s="275"/>
      <c r="L426" s="280"/>
      <c r="M426" s="281"/>
      <c r="N426" s="282"/>
      <c r="O426" s="282"/>
      <c r="P426" s="282"/>
      <c r="Q426" s="282"/>
      <c r="R426" s="282"/>
      <c r="S426" s="282"/>
      <c r="T426" s="283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84" t="s">
        <v>183</v>
      </c>
      <c r="AU426" s="284" t="s">
        <v>85</v>
      </c>
      <c r="AV426" s="16" t="s">
        <v>181</v>
      </c>
      <c r="AW426" s="16" t="s">
        <v>32</v>
      </c>
      <c r="AX426" s="16" t="s">
        <v>83</v>
      </c>
      <c r="AY426" s="284" t="s">
        <v>174</v>
      </c>
    </row>
    <row r="427" s="2" customFormat="1" ht="16.5" customHeight="1">
      <c r="A427" s="39"/>
      <c r="B427" s="40"/>
      <c r="C427" s="285" t="s">
        <v>523</v>
      </c>
      <c r="D427" s="285" t="s">
        <v>256</v>
      </c>
      <c r="E427" s="286" t="s">
        <v>524</v>
      </c>
      <c r="F427" s="287" t="s">
        <v>525</v>
      </c>
      <c r="G427" s="288" t="s">
        <v>179</v>
      </c>
      <c r="H427" s="289">
        <v>12.597</v>
      </c>
      <c r="I427" s="290"/>
      <c r="J427" s="291">
        <f>ROUND(I427*H427,2)</f>
        <v>0</v>
      </c>
      <c r="K427" s="287" t="s">
        <v>1</v>
      </c>
      <c r="L427" s="292"/>
      <c r="M427" s="293" t="s">
        <v>1</v>
      </c>
      <c r="N427" s="294" t="s">
        <v>41</v>
      </c>
      <c r="O427" s="92"/>
      <c r="P427" s="237">
        <f>O427*H427</f>
        <v>0</v>
      </c>
      <c r="Q427" s="237">
        <v>0</v>
      </c>
      <c r="R427" s="237">
        <f>Q427*H427</f>
        <v>0</v>
      </c>
      <c r="S427" s="237">
        <v>0</v>
      </c>
      <c r="T427" s="23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9" t="s">
        <v>224</v>
      </c>
      <c r="AT427" s="239" t="s">
        <v>256</v>
      </c>
      <c r="AU427" s="239" t="s">
        <v>85</v>
      </c>
      <c r="AY427" s="18" t="s">
        <v>174</v>
      </c>
      <c r="BE427" s="240">
        <f>IF(N427="základní",J427,0)</f>
        <v>0</v>
      </c>
      <c r="BF427" s="240">
        <f>IF(N427="snížená",J427,0)</f>
        <v>0</v>
      </c>
      <c r="BG427" s="240">
        <f>IF(N427="zákl. přenesená",J427,0)</f>
        <v>0</v>
      </c>
      <c r="BH427" s="240">
        <f>IF(N427="sníž. přenesená",J427,0)</f>
        <v>0</v>
      </c>
      <c r="BI427" s="240">
        <f>IF(N427="nulová",J427,0)</f>
        <v>0</v>
      </c>
      <c r="BJ427" s="18" t="s">
        <v>83</v>
      </c>
      <c r="BK427" s="240">
        <f>ROUND(I427*H427,2)</f>
        <v>0</v>
      </c>
      <c r="BL427" s="18" t="s">
        <v>181</v>
      </c>
      <c r="BM427" s="239" t="s">
        <v>526</v>
      </c>
    </row>
    <row r="428" s="14" customFormat="1">
      <c r="A428" s="14"/>
      <c r="B428" s="252"/>
      <c r="C428" s="253"/>
      <c r="D428" s="243" t="s">
        <v>183</v>
      </c>
      <c r="E428" s="253"/>
      <c r="F428" s="255" t="s">
        <v>527</v>
      </c>
      <c r="G428" s="253"/>
      <c r="H428" s="256">
        <v>12.597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2" t="s">
        <v>183</v>
      </c>
      <c r="AU428" s="262" t="s">
        <v>85</v>
      </c>
      <c r="AV428" s="14" t="s">
        <v>85</v>
      </c>
      <c r="AW428" s="14" t="s">
        <v>4</v>
      </c>
      <c r="AX428" s="14" t="s">
        <v>83</v>
      </c>
      <c r="AY428" s="262" t="s">
        <v>174</v>
      </c>
    </row>
    <row r="429" s="2" customFormat="1" ht="21.75" customHeight="1">
      <c r="A429" s="39"/>
      <c r="B429" s="40"/>
      <c r="C429" s="228" t="s">
        <v>528</v>
      </c>
      <c r="D429" s="228" t="s">
        <v>176</v>
      </c>
      <c r="E429" s="229" t="s">
        <v>529</v>
      </c>
      <c r="F429" s="230" t="s">
        <v>530</v>
      </c>
      <c r="G429" s="231" t="s">
        <v>179</v>
      </c>
      <c r="H429" s="232">
        <v>26.5</v>
      </c>
      <c r="I429" s="233"/>
      <c r="J429" s="234">
        <f>ROUND(I429*H429,2)</f>
        <v>0</v>
      </c>
      <c r="K429" s="230" t="s">
        <v>180</v>
      </c>
      <c r="L429" s="45"/>
      <c r="M429" s="235" t="s">
        <v>1</v>
      </c>
      <c r="N429" s="236" t="s">
        <v>41</v>
      </c>
      <c r="O429" s="92"/>
      <c r="P429" s="237">
        <f>O429*H429</f>
        <v>0</v>
      </c>
      <c r="Q429" s="237">
        <v>0.45929999999999999</v>
      </c>
      <c r="R429" s="237">
        <f>Q429*H429</f>
        <v>12.17145</v>
      </c>
      <c r="S429" s="237">
        <v>0</v>
      </c>
      <c r="T429" s="23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9" t="s">
        <v>181</v>
      </c>
      <c r="AT429" s="239" t="s">
        <v>176</v>
      </c>
      <c r="AU429" s="239" t="s">
        <v>85</v>
      </c>
      <c r="AY429" s="18" t="s">
        <v>174</v>
      </c>
      <c r="BE429" s="240">
        <f>IF(N429="základní",J429,0)</f>
        <v>0</v>
      </c>
      <c r="BF429" s="240">
        <f>IF(N429="snížená",J429,0)</f>
        <v>0</v>
      </c>
      <c r="BG429" s="240">
        <f>IF(N429="zákl. přenesená",J429,0)</f>
        <v>0</v>
      </c>
      <c r="BH429" s="240">
        <f>IF(N429="sníž. přenesená",J429,0)</f>
        <v>0</v>
      </c>
      <c r="BI429" s="240">
        <f>IF(N429="nulová",J429,0)</f>
        <v>0</v>
      </c>
      <c r="BJ429" s="18" t="s">
        <v>83</v>
      </c>
      <c r="BK429" s="240">
        <f>ROUND(I429*H429,2)</f>
        <v>0</v>
      </c>
      <c r="BL429" s="18" t="s">
        <v>181</v>
      </c>
      <c r="BM429" s="239" t="s">
        <v>531</v>
      </c>
    </row>
    <row r="430" s="14" customFormat="1">
      <c r="A430" s="14"/>
      <c r="B430" s="252"/>
      <c r="C430" s="253"/>
      <c r="D430" s="243" t="s">
        <v>183</v>
      </c>
      <c r="E430" s="254" t="s">
        <v>1</v>
      </c>
      <c r="F430" s="255" t="s">
        <v>532</v>
      </c>
      <c r="G430" s="253"/>
      <c r="H430" s="256">
        <v>26.5</v>
      </c>
      <c r="I430" s="257"/>
      <c r="J430" s="253"/>
      <c r="K430" s="253"/>
      <c r="L430" s="258"/>
      <c r="M430" s="259"/>
      <c r="N430" s="260"/>
      <c r="O430" s="260"/>
      <c r="P430" s="260"/>
      <c r="Q430" s="260"/>
      <c r="R430" s="260"/>
      <c r="S430" s="260"/>
      <c r="T430" s="26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2" t="s">
        <v>183</v>
      </c>
      <c r="AU430" s="262" t="s">
        <v>85</v>
      </c>
      <c r="AV430" s="14" t="s">
        <v>85</v>
      </c>
      <c r="AW430" s="14" t="s">
        <v>32</v>
      </c>
      <c r="AX430" s="14" t="s">
        <v>76</v>
      </c>
      <c r="AY430" s="262" t="s">
        <v>174</v>
      </c>
    </row>
    <row r="431" s="15" customFormat="1">
      <c r="A431" s="15"/>
      <c r="B431" s="263"/>
      <c r="C431" s="264"/>
      <c r="D431" s="243" t="s">
        <v>183</v>
      </c>
      <c r="E431" s="265" t="s">
        <v>1</v>
      </c>
      <c r="F431" s="266" t="s">
        <v>187</v>
      </c>
      <c r="G431" s="264"/>
      <c r="H431" s="267">
        <v>26.5</v>
      </c>
      <c r="I431" s="268"/>
      <c r="J431" s="264"/>
      <c r="K431" s="264"/>
      <c r="L431" s="269"/>
      <c r="M431" s="270"/>
      <c r="N431" s="271"/>
      <c r="O431" s="271"/>
      <c r="P431" s="271"/>
      <c r="Q431" s="271"/>
      <c r="R431" s="271"/>
      <c r="S431" s="271"/>
      <c r="T431" s="272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3" t="s">
        <v>183</v>
      </c>
      <c r="AU431" s="273" t="s">
        <v>85</v>
      </c>
      <c r="AV431" s="15" t="s">
        <v>188</v>
      </c>
      <c r="AW431" s="15" t="s">
        <v>32</v>
      </c>
      <c r="AX431" s="15" t="s">
        <v>76</v>
      </c>
      <c r="AY431" s="273" t="s">
        <v>174</v>
      </c>
    </row>
    <row r="432" s="16" customFormat="1">
      <c r="A432" s="16"/>
      <c r="B432" s="274"/>
      <c r="C432" s="275"/>
      <c r="D432" s="243" t="s">
        <v>183</v>
      </c>
      <c r="E432" s="276" t="s">
        <v>1</v>
      </c>
      <c r="F432" s="277" t="s">
        <v>189</v>
      </c>
      <c r="G432" s="275"/>
      <c r="H432" s="278">
        <v>26.5</v>
      </c>
      <c r="I432" s="279"/>
      <c r="J432" s="275"/>
      <c r="K432" s="275"/>
      <c r="L432" s="280"/>
      <c r="M432" s="281"/>
      <c r="N432" s="282"/>
      <c r="O432" s="282"/>
      <c r="P432" s="282"/>
      <c r="Q432" s="282"/>
      <c r="R432" s="282"/>
      <c r="S432" s="282"/>
      <c r="T432" s="283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84" t="s">
        <v>183</v>
      </c>
      <c r="AU432" s="284" t="s">
        <v>85</v>
      </c>
      <c r="AV432" s="16" t="s">
        <v>181</v>
      </c>
      <c r="AW432" s="16" t="s">
        <v>32</v>
      </c>
      <c r="AX432" s="16" t="s">
        <v>83</v>
      </c>
      <c r="AY432" s="284" t="s">
        <v>174</v>
      </c>
    </row>
    <row r="433" s="2" customFormat="1" ht="21.75" customHeight="1">
      <c r="A433" s="39"/>
      <c r="B433" s="40"/>
      <c r="C433" s="228" t="s">
        <v>533</v>
      </c>
      <c r="D433" s="228" t="s">
        <v>176</v>
      </c>
      <c r="E433" s="229" t="s">
        <v>534</v>
      </c>
      <c r="F433" s="230" t="s">
        <v>535</v>
      </c>
      <c r="G433" s="231" t="s">
        <v>179</v>
      </c>
      <c r="H433" s="232">
        <v>44.399999999999999</v>
      </c>
      <c r="I433" s="233"/>
      <c r="J433" s="234">
        <f>ROUND(I433*H433,2)</f>
        <v>0</v>
      </c>
      <c r="K433" s="230" t="s">
        <v>180</v>
      </c>
      <c r="L433" s="45"/>
      <c r="M433" s="235" t="s">
        <v>1</v>
      </c>
      <c r="N433" s="236" t="s">
        <v>41</v>
      </c>
      <c r="O433" s="92"/>
      <c r="P433" s="237">
        <f>O433*H433</f>
        <v>0</v>
      </c>
      <c r="Q433" s="237">
        <v>0.55110000000000003</v>
      </c>
      <c r="R433" s="237">
        <f>Q433*H433</f>
        <v>24.46884</v>
      </c>
      <c r="S433" s="237">
        <v>0</v>
      </c>
      <c r="T433" s="238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9" t="s">
        <v>181</v>
      </c>
      <c r="AT433" s="239" t="s">
        <v>176</v>
      </c>
      <c r="AU433" s="239" t="s">
        <v>85</v>
      </c>
      <c r="AY433" s="18" t="s">
        <v>174</v>
      </c>
      <c r="BE433" s="240">
        <f>IF(N433="základní",J433,0)</f>
        <v>0</v>
      </c>
      <c r="BF433" s="240">
        <f>IF(N433="snížená",J433,0)</f>
        <v>0</v>
      </c>
      <c r="BG433" s="240">
        <f>IF(N433="zákl. přenesená",J433,0)</f>
        <v>0</v>
      </c>
      <c r="BH433" s="240">
        <f>IF(N433="sníž. přenesená",J433,0)</f>
        <v>0</v>
      </c>
      <c r="BI433" s="240">
        <f>IF(N433="nulová",J433,0)</f>
        <v>0</v>
      </c>
      <c r="BJ433" s="18" t="s">
        <v>83</v>
      </c>
      <c r="BK433" s="240">
        <f>ROUND(I433*H433,2)</f>
        <v>0</v>
      </c>
      <c r="BL433" s="18" t="s">
        <v>181</v>
      </c>
      <c r="BM433" s="239" t="s">
        <v>536</v>
      </c>
    </row>
    <row r="434" s="14" customFormat="1">
      <c r="A434" s="14"/>
      <c r="B434" s="252"/>
      <c r="C434" s="253"/>
      <c r="D434" s="243" t="s">
        <v>183</v>
      </c>
      <c r="E434" s="254" t="s">
        <v>1</v>
      </c>
      <c r="F434" s="255" t="s">
        <v>281</v>
      </c>
      <c r="G434" s="253"/>
      <c r="H434" s="256">
        <v>55.5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2" t="s">
        <v>183</v>
      </c>
      <c r="AU434" s="262" t="s">
        <v>85</v>
      </c>
      <c r="AV434" s="14" t="s">
        <v>85</v>
      </c>
      <c r="AW434" s="14" t="s">
        <v>32</v>
      </c>
      <c r="AX434" s="14" t="s">
        <v>76</v>
      </c>
      <c r="AY434" s="262" t="s">
        <v>174</v>
      </c>
    </row>
    <row r="435" s="15" customFormat="1">
      <c r="A435" s="15"/>
      <c r="B435" s="263"/>
      <c r="C435" s="264"/>
      <c r="D435" s="243" t="s">
        <v>183</v>
      </c>
      <c r="E435" s="265" t="s">
        <v>1</v>
      </c>
      <c r="F435" s="266" t="s">
        <v>187</v>
      </c>
      <c r="G435" s="264"/>
      <c r="H435" s="267">
        <v>55.5</v>
      </c>
      <c r="I435" s="268"/>
      <c r="J435" s="264"/>
      <c r="K435" s="264"/>
      <c r="L435" s="269"/>
      <c r="M435" s="270"/>
      <c r="N435" s="271"/>
      <c r="O435" s="271"/>
      <c r="P435" s="271"/>
      <c r="Q435" s="271"/>
      <c r="R435" s="271"/>
      <c r="S435" s="271"/>
      <c r="T435" s="27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3" t="s">
        <v>183</v>
      </c>
      <c r="AU435" s="273" t="s">
        <v>85</v>
      </c>
      <c r="AV435" s="15" t="s">
        <v>188</v>
      </c>
      <c r="AW435" s="15" t="s">
        <v>32</v>
      </c>
      <c r="AX435" s="15" t="s">
        <v>76</v>
      </c>
      <c r="AY435" s="273" t="s">
        <v>174</v>
      </c>
    </row>
    <row r="436" s="16" customFormat="1">
      <c r="A436" s="16"/>
      <c r="B436" s="274"/>
      <c r="C436" s="275"/>
      <c r="D436" s="243" t="s">
        <v>183</v>
      </c>
      <c r="E436" s="276" t="s">
        <v>1</v>
      </c>
      <c r="F436" s="277" t="s">
        <v>189</v>
      </c>
      <c r="G436" s="275"/>
      <c r="H436" s="278">
        <v>55.5</v>
      </c>
      <c r="I436" s="279"/>
      <c r="J436" s="275"/>
      <c r="K436" s="275"/>
      <c r="L436" s="280"/>
      <c r="M436" s="281"/>
      <c r="N436" s="282"/>
      <c r="O436" s="282"/>
      <c r="P436" s="282"/>
      <c r="Q436" s="282"/>
      <c r="R436" s="282"/>
      <c r="S436" s="282"/>
      <c r="T436" s="283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84" t="s">
        <v>183</v>
      </c>
      <c r="AU436" s="284" t="s">
        <v>85</v>
      </c>
      <c r="AV436" s="16" t="s">
        <v>181</v>
      </c>
      <c r="AW436" s="16" t="s">
        <v>32</v>
      </c>
      <c r="AX436" s="16" t="s">
        <v>83</v>
      </c>
      <c r="AY436" s="284" t="s">
        <v>174</v>
      </c>
    </row>
    <row r="437" s="14" customFormat="1">
      <c r="A437" s="14"/>
      <c r="B437" s="252"/>
      <c r="C437" s="253"/>
      <c r="D437" s="243" t="s">
        <v>183</v>
      </c>
      <c r="E437" s="253"/>
      <c r="F437" s="255" t="s">
        <v>537</v>
      </c>
      <c r="G437" s="253"/>
      <c r="H437" s="256">
        <v>44.399999999999999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2" t="s">
        <v>183</v>
      </c>
      <c r="AU437" s="262" t="s">
        <v>85</v>
      </c>
      <c r="AV437" s="14" t="s">
        <v>85</v>
      </c>
      <c r="AW437" s="14" t="s">
        <v>4</v>
      </c>
      <c r="AX437" s="14" t="s">
        <v>83</v>
      </c>
      <c r="AY437" s="262" t="s">
        <v>174</v>
      </c>
    </row>
    <row r="438" s="2" customFormat="1" ht="24.15" customHeight="1">
      <c r="A438" s="39"/>
      <c r="B438" s="40"/>
      <c r="C438" s="228" t="s">
        <v>538</v>
      </c>
      <c r="D438" s="228" t="s">
        <v>176</v>
      </c>
      <c r="E438" s="229" t="s">
        <v>539</v>
      </c>
      <c r="F438" s="230" t="s">
        <v>540</v>
      </c>
      <c r="G438" s="231" t="s">
        <v>179</v>
      </c>
      <c r="H438" s="232">
        <v>26.5</v>
      </c>
      <c r="I438" s="233"/>
      <c r="J438" s="234">
        <f>ROUND(I438*H438,2)</f>
        <v>0</v>
      </c>
      <c r="K438" s="230" t="s">
        <v>180</v>
      </c>
      <c r="L438" s="45"/>
      <c r="M438" s="235" t="s">
        <v>1</v>
      </c>
      <c r="N438" s="236" t="s">
        <v>41</v>
      </c>
      <c r="O438" s="92"/>
      <c r="P438" s="237">
        <f>O438*H438</f>
        <v>0</v>
      </c>
      <c r="Q438" s="237">
        <v>0.28361999999999998</v>
      </c>
      <c r="R438" s="237">
        <f>Q438*H438</f>
        <v>7.5159299999999991</v>
      </c>
      <c r="S438" s="237">
        <v>0</v>
      </c>
      <c r="T438" s="23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9" t="s">
        <v>181</v>
      </c>
      <c r="AT438" s="239" t="s">
        <v>176</v>
      </c>
      <c r="AU438" s="239" t="s">
        <v>85</v>
      </c>
      <c r="AY438" s="18" t="s">
        <v>174</v>
      </c>
      <c r="BE438" s="240">
        <f>IF(N438="základní",J438,0)</f>
        <v>0</v>
      </c>
      <c r="BF438" s="240">
        <f>IF(N438="snížená",J438,0)</f>
        <v>0</v>
      </c>
      <c r="BG438" s="240">
        <f>IF(N438="zákl. přenesená",J438,0)</f>
        <v>0</v>
      </c>
      <c r="BH438" s="240">
        <f>IF(N438="sníž. přenesená",J438,0)</f>
        <v>0</v>
      </c>
      <c r="BI438" s="240">
        <f>IF(N438="nulová",J438,0)</f>
        <v>0</v>
      </c>
      <c r="BJ438" s="18" t="s">
        <v>83</v>
      </c>
      <c r="BK438" s="240">
        <f>ROUND(I438*H438,2)</f>
        <v>0</v>
      </c>
      <c r="BL438" s="18" t="s">
        <v>181</v>
      </c>
      <c r="BM438" s="239" t="s">
        <v>541</v>
      </c>
    </row>
    <row r="439" s="14" customFormat="1">
      <c r="A439" s="14"/>
      <c r="B439" s="252"/>
      <c r="C439" s="253"/>
      <c r="D439" s="243" t="s">
        <v>183</v>
      </c>
      <c r="E439" s="254" t="s">
        <v>1</v>
      </c>
      <c r="F439" s="255" t="s">
        <v>532</v>
      </c>
      <c r="G439" s="253"/>
      <c r="H439" s="256">
        <v>26.5</v>
      </c>
      <c r="I439" s="257"/>
      <c r="J439" s="253"/>
      <c r="K439" s="253"/>
      <c r="L439" s="258"/>
      <c r="M439" s="259"/>
      <c r="N439" s="260"/>
      <c r="O439" s="260"/>
      <c r="P439" s="260"/>
      <c r="Q439" s="260"/>
      <c r="R439" s="260"/>
      <c r="S439" s="260"/>
      <c r="T439" s="26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2" t="s">
        <v>183</v>
      </c>
      <c r="AU439" s="262" t="s">
        <v>85</v>
      </c>
      <c r="AV439" s="14" t="s">
        <v>85</v>
      </c>
      <c r="AW439" s="14" t="s">
        <v>32</v>
      </c>
      <c r="AX439" s="14" t="s">
        <v>76</v>
      </c>
      <c r="AY439" s="262" t="s">
        <v>174</v>
      </c>
    </row>
    <row r="440" s="15" customFormat="1">
      <c r="A440" s="15"/>
      <c r="B440" s="263"/>
      <c r="C440" s="264"/>
      <c r="D440" s="243" t="s">
        <v>183</v>
      </c>
      <c r="E440" s="265" t="s">
        <v>1</v>
      </c>
      <c r="F440" s="266" t="s">
        <v>187</v>
      </c>
      <c r="G440" s="264"/>
      <c r="H440" s="267">
        <v>26.5</v>
      </c>
      <c r="I440" s="268"/>
      <c r="J440" s="264"/>
      <c r="K440" s="264"/>
      <c r="L440" s="269"/>
      <c r="M440" s="270"/>
      <c r="N440" s="271"/>
      <c r="O440" s="271"/>
      <c r="P440" s="271"/>
      <c r="Q440" s="271"/>
      <c r="R440" s="271"/>
      <c r="S440" s="271"/>
      <c r="T440" s="272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3" t="s">
        <v>183</v>
      </c>
      <c r="AU440" s="273" t="s">
        <v>85</v>
      </c>
      <c r="AV440" s="15" t="s">
        <v>188</v>
      </c>
      <c r="AW440" s="15" t="s">
        <v>32</v>
      </c>
      <c r="AX440" s="15" t="s">
        <v>76</v>
      </c>
      <c r="AY440" s="273" t="s">
        <v>174</v>
      </c>
    </row>
    <row r="441" s="16" customFormat="1">
      <c r="A441" s="16"/>
      <c r="B441" s="274"/>
      <c r="C441" s="275"/>
      <c r="D441" s="243" t="s">
        <v>183</v>
      </c>
      <c r="E441" s="276" t="s">
        <v>1</v>
      </c>
      <c r="F441" s="277" t="s">
        <v>189</v>
      </c>
      <c r="G441" s="275"/>
      <c r="H441" s="278">
        <v>26.5</v>
      </c>
      <c r="I441" s="279"/>
      <c r="J441" s="275"/>
      <c r="K441" s="275"/>
      <c r="L441" s="280"/>
      <c r="M441" s="281"/>
      <c r="N441" s="282"/>
      <c r="O441" s="282"/>
      <c r="P441" s="282"/>
      <c r="Q441" s="282"/>
      <c r="R441" s="282"/>
      <c r="S441" s="282"/>
      <c r="T441" s="283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84" t="s">
        <v>183</v>
      </c>
      <c r="AU441" s="284" t="s">
        <v>85</v>
      </c>
      <c r="AV441" s="16" t="s">
        <v>181</v>
      </c>
      <c r="AW441" s="16" t="s">
        <v>32</v>
      </c>
      <c r="AX441" s="16" t="s">
        <v>83</v>
      </c>
      <c r="AY441" s="284" t="s">
        <v>174</v>
      </c>
    </row>
    <row r="442" s="2" customFormat="1" ht="24.15" customHeight="1">
      <c r="A442" s="39"/>
      <c r="B442" s="40"/>
      <c r="C442" s="228" t="s">
        <v>542</v>
      </c>
      <c r="D442" s="228" t="s">
        <v>176</v>
      </c>
      <c r="E442" s="229" t="s">
        <v>543</v>
      </c>
      <c r="F442" s="230" t="s">
        <v>544</v>
      </c>
      <c r="G442" s="231" t="s">
        <v>439</v>
      </c>
      <c r="H442" s="232">
        <v>116.7</v>
      </c>
      <c r="I442" s="233"/>
      <c r="J442" s="234">
        <f>ROUND(I442*H442,2)</f>
        <v>0</v>
      </c>
      <c r="K442" s="230" t="s">
        <v>180</v>
      </c>
      <c r="L442" s="45"/>
      <c r="M442" s="235" t="s">
        <v>1</v>
      </c>
      <c r="N442" s="236" t="s">
        <v>41</v>
      </c>
      <c r="O442" s="92"/>
      <c r="P442" s="237">
        <f>O442*H442</f>
        <v>0</v>
      </c>
      <c r="Q442" s="237">
        <v>0.12895000000000001</v>
      </c>
      <c r="R442" s="237">
        <f>Q442*H442</f>
        <v>15.048465000000002</v>
      </c>
      <c r="S442" s="237">
        <v>0</v>
      </c>
      <c r="T442" s="23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9" t="s">
        <v>181</v>
      </c>
      <c r="AT442" s="239" t="s">
        <v>176</v>
      </c>
      <c r="AU442" s="239" t="s">
        <v>85</v>
      </c>
      <c r="AY442" s="18" t="s">
        <v>174</v>
      </c>
      <c r="BE442" s="240">
        <f>IF(N442="základní",J442,0)</f>
        <v>0</v>
      </c>
      <c r="BF442" s="240">
        <f>IF(N442="snížená",J442,0)</f>
        <v>0</v>
      </c>
      <c r="BG442" s="240">
        <f>IF(N442="zákl. přenesená",J442,0)</f>
        <v>0</v>
      </c>
      <c r="BH442" s="240">
        <f>IF(N442="sníž. přenesená",J442,0)</f>
        <v>0</v>
      </c>
      <c r="BI442" s="240">
        <f>IF(N442="nulová",J442,0)</f>
        <v>0</v>
      </c>
      <c r="BJ442" s="18" t="s">
        <v>83</v>
      </c>
      <c r="BK442" s="240">
        <f>ROUND(I442*H442,2)</f>
        <v>0</v>
      </c>
      <c r="BL442" s="18" t="s">
        <v>181</v>
      </c>
      <c r="BM442" s="239" t="s">
        <v>545</v>
      </c>
    </row>
    <row r="443" s="14" customFormat="1">
      <c r="A443" s="14"/>
      <c r="B443" s="252"/>
      <c r="C443" s="253"/>
      <c r="D443" s="243" t="s">
        <v>183</v>
      </c>
      <c r="E443" s="254" t="s">
        <v>1</v>
      </c>
      <c r="F443" s="255" t="s">
        <v>546</v>
      </c>
      <c r="G443" s="253"/>
      <c r="H443" s="256">
        <v>116.7</v>
      </c>
      <c r="I443" s="257"/>
      <c r="J443" s="253"/>
      <c r="K443" s="253"/>
      <c r="L443" s="258"/>
      <c r="M443" s="259"/>
      <c r="N443" s="260"/>
      <c r="O443" s="260"/>
      <c r="P443" s="260"/>
      <c r="Q443" s="260"/>
      <c r="R443" s="260"/>
      <c r="S443" s="260"/>
      <c r="T443" s="26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2" t="s">
        <v>183</v>
      </c>
      <c r="AU443" s="262" t="s">
        <v>85</v>
      </c>
      <c r="AV443" s="14" t="s">
        <v>85</v>
      </c>
      <c r="AW443" s="14" t="s">
        <v>32</v>
      </c>
      <c r="AX443" s="14" t="s">
        <v>76</v>
      </c>
      <c r="AY443" s="262" t="s">
        <v>174</v>
      </c>
    </row>
    <row r="444" s="15" customFormat="1">
      <c r="A444" s="15"/>
      <c r="B444" s="263"/>
      <c r="C444" s="264"/>
      <c r="D444" s="243" t="s">
        <v>183</v>
      </c>
      <c r="E444" s="265" t="s">
        <v>1</v>
      </c>
      <c r="F444" s="266" t="s">
        <v>187</v>
      </c>
      <c r="G444" s="264"/>
      <c r="H444" s="267">
        <v>116.7</v>
      </c>
      <c r="I444" s="268"/>
      <c r="J444" s="264"/>
      <c r="K444" s="264"/>
      <c r="L444" s="269"/>
      <c r="M444" s="270"/>
      <c r="N444" s="271"/>
      <c r="O444" s="271"/>
      <c r="P444" s="271"/>
      <c r="Q444" s="271"/>
      <c r="R444" s="271"/>
      <c r="S444" s="271"/>
      <c r="T444" s="27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3" t="s">
        <v>183</v>
      </c>
      <c r="AU444" s="273" t="s">
        <v>85</v>
      </c>
      <c r="AV444" s="15" t="s">
        <v>188</v>
      </c>
      <c r="AW444" s="15" t="s">
        <v>32</v>
      </c>
      <c r="AX444" s="15" t="s">
        <v>76</v>
      </c>
      <c r="AY444" s="273" t="s">
        <v>174</v>
      </c>
    </row>
    <row r="445" s="16" customFormat="1">
      <c r="A445" s="16"/>
      <c r="B445" s="274"/>
      <c r="C445" s="275"/>
      <c r="D445" s="243" t="s">
        <v>183</v>
      </c>
      <c r="E445" s="276" t="s">
        <v>1</v>
      </c>
      <c r="F445" s="277" t="s">
        <v>189</v>
      </c>
      <c r="G445" s="275"/>
      <c r="H445" s="278">
        <v>116.7</v>
      </c>
      <c r="I445" s="279"/>
      <c r="J445" s="275"/>
      <c r="K445" s="275"/>
      <c r="L445" s="280"/>
      <c r="M445" s="281"/>
      <c r="N445" s="282"/>
      <c r="O445" s="282"/>
      <c r="P445" s="282"/>
      <c r="Q445" s="282"/>
      <c r="R445" s="282"/>
      <c r="S445" s="282"/>
      <c r="T445" s="283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84" t="s">
        <v>183</v>
      </c>
      <c r="AU445" s="284" t="s">
        <v>85</v>
      </c>
      <c r="AV445" s="16" t="s">
        <v>181</v>
      </c>
      <c r="AW445" s="16" t="s">
        <v>32</v>
      </c>
      <c r="AX445" s="16" t="s">
        <v>83</v>
      </c>
      <c r="AY445" s="284" t="s">
        <v>174</v>
      </c>
    </row>
    <row r="446" s="12" customFormat="1" ht="22.8" customHeight="1">
      <c r="A446" s="12"/>
      <c r="B446" s="212"/>
      <c r="C446" s="213"/>
      <c r="D446" s="214" t="s">
        <v>75</v>
      </c>
      <c r="E446" s="226" t="s">
        <v>228</v>
      </c>
      <c r="F446" s="226" t="s">
        <v>547</v>
      </c>
      <c r="G446" s="213"/>
      <c r="H446" s="213"/>
      <c r="I446" s="216"/>
      <c r="J446" s="227">
        <f>BK446</f>
        <v>0</v>
      </c>
      <c r="K446" s="213"/>
      <c r="L446" s="218"/>
      <c r="M446" s="219"/>
      <c r="N446" s="220"/>
      <c r="O446" s="220"/>
      <c r="P446" s="221">
        <f>SUM(P447:P552)</f>
        <v>0</v>
      </c>
      <c r="Q446" s="220"/>
      <c r="R446" s="221">
        <f>SUM(R447:R552)</f>
        <v>4.2542520000000001</v>
      </c>
      <c r="S446" s="220"/>
      <c r="T446" s="222">
        <f>SUM(T447:T552)</f>
        <v>45.685844000000003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3" t="s">
        <v>83</v>
      </c>
      <c r="AT446" s="224" t="s">
        <v>75</v>
      </c>
      <c r="AU446" s="224" t="s">
        <v>83</v>
      </c>
      <c r="AY446" s="223" t="s">
        <v>174</v>
      </c>
      <c r="BK446" s="225">
        <f>SUM(BK447:BK552)</f>
        <v>0</v>
      </c>
    </row>
    <row r="447" s="2" customFormat="1" ht="24.15" customHeight="1">
      <c r="A447" s="39"/>
      <c r="B447" s="40"/>
      <c r="C447" s="228" t="s">
        <v>548</v>
      </c>
      <c r="D447" s="228" t="s">
        <v>176</v>
      </c>
      <c r="E447" s="229" t="s">
        <v>549</v>
      </c>
      <c r="F447" s="230" t="s">
        <v>550</v>
      </c>
      <c r="G447" s="231" t="s">
        <v>179</v>
      </c>
      <c r="H447" s="232">
        <v>55.5</v>
      </c>
      <c r="I447" s="233"/>
      <c r="J447" s="234">
        <f>ROUND(I447*H447,2)</f>
        <v>0</v>
      </c>
      <c r="K447" s="230" t="s">
        <v>180</v>
      </c>
      <c r="L447" s="45"/>
      <c r="M447" s="235" t="s">
        <v>1</v>
      </c>
      <c r="N447" s="236" t="s">
        <v>41</v>
      </c>
      <c r="O447" s="92"/>
      <c r="P447" s="237">
        <f>O447*H447</f>
        <v>0</v>
      </c>
      <c r="Q447" s="237">
        <v>0.00046999999999999999</v>
      </c>
      <c r="R447" s="237">
        <f>Q447*H447</f>
        <v>0.026085000000000001</v>
      </c>
      <c r="S447" s="237">
        <v>0</v>
      </c>
      <c r="T447" s="23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9" t="s">
        <v>181</v>
      </c>
      <c r="AT447" s="239" t="s">
        <v>176</v>
      </c>
      <c r="AU447" s="239" t="s">
        <v>85</v>
      </c>
      <c r="AY447" s="18" t="s">
        <v>174</v>
      </c>
      <c r="BE447" s="240">
        <f>IF(N447="základní",J447,0)</f>
        <v>0</v>
      </c>
      <c r="BF447" s="240">
        <f>IF(N447="snížená",J447,0)</f>
        <v>0</v>
      </c>
      <c r="BG447" s="240">
        <f>IF(N447="zákl. přenesená",J447,0)</f>
        <v>0</v>
      </c>
      <c r="BH447" s="240">
        <f>IF(N447="sníž. přenesená",J447,0)</f>
        <v>0</v>
      </c>
      <c r="BI447" s="240">
        <f>IF(N447="nulová",J447,0)</f>
        <v>0</v>
      </c>
      <c r="BJ447" s="18" t="s">
        <v>83</v>
      </c>
      <c r="BK447" s="240">
        <f>ROUND(I447*H447,2)</f>
        <v>0</v>
      </c>
      <c r="BL447" s="18" t="s">
        <v>181</v>
      </c>
      <c r="BM447" s="239" t="s">
        <v>551</v>
      </c>
    </row>
    <row r="448" s="14" customFormat="1">
      <c r="A448" s="14"/>
      <c r="B448" s="252"/>
      <c r="C448" s="253"/>
      <c r="D448" s="243" t="s">
        <v>183</v>
      </c>
      <c r="E448" s="254" t="s">
        <v>1</v>
      </c>
      <c r="F448" s="255" t="s">
        <v>281</v>
      </c>
      <c r="G448" s="253"/>
      <c r="H448" s="256">
        <v>55.5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2" t="s">
        <v>183</v>
      </c>
      <c r="AU448" s="262" t="s">
        <v>85</v>
      </c>
      <c r="AV448" s="14" t="s">
        <v>85</v>
      </c>
      <c r="AW448" s="14" t="s">
        <v>32</v>
      </c>
      <c r="AX448" s="14" t="s">
        <v>76</v>
      </c>
      <c r="AY448" s="262" t="s">
        <v>174</v>
      </c>
    </row>
    <row r="449" s="15" customFormat="1">
      <c r="A449" s="15"/>
      <c r="B449" s="263"/>
      <c r="C449" s="264"/>
      <c r="D449" s="243" t="s">
        <v>183</v>
      </c>
      <c r="E449" s="265" t="s">
        <v>1</v>
      </c>
      <c r="F449" s="266" t="s">
        <v>187</v>
      </c>
      <c r="G449" s="264"/>
      <c r="H449" s="267">
        <v>55.5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3" t="s">
        <v>183</v>
      </c>
      <c r="AU449" s="273" t="s">
        <v>85</v>
      </c>
      <c r="AV449" s="15" t="s">
        <v>188</v>
      </c>
      <c r="AW449" s="15" t="s">
        <v>32</v>
      </c>
      <c r="AX449" s="15" t="s">
        <v>76</v>
      </c>
      <c r="AY449" s="273" t="s">
        <v>174</v>
      </c>
    </row>
    <row r="450" s="16" customFormat="1">
      <c r="A450" s="16"/>
      <c r="B450" s="274"/>
      <c r="C450" s="275"/>
      <c r="D450" s="243" t="s">
        <v>183</v>
      </c>
      <c r="E450" s="276" t="s">
        <v>1</v>
      </c>
      <c r="F450" s="277" t="s">
        <v>189</v>
      </c>
      <c r="G450" s="275"/>
      <c r="H450" s="278">
        <v>55.5</v>
      </c>
      <c r="I450" s="279"/>
      <c r="J450" s="275"/>
      <c r="K450" s="275"/>
      <c r="L450" s="280"/>
      <c r="M450" s="281"/>
      <c r="N450" s="282"/>
      <c r="O450" s="282"/>
      <c r="P450" s="282"/>
      <c r="Q450" s="282"/>
      <c r="R450" s="282"/>
      <c r="S450" s="282"/>
      <c r="T450" s="283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84" t="s">
        <v>183</v>
      </c>
      <c r="AU450" s="284" t="s">
        <v>85</v>
      </c>
      <c r="AV450" s="16" t="s">
        <v>181</v>
      </c>
      <c r="AW450" s="16" t="s">
        <v>32</v>
      </c>
      <c r="AX450" s="16" t="s">
        <v>83</v>
      </c>
      <c r="AY450" s="284" t="s">
        <v>174</v>
      </c>
    </row>
    <row r="451" s="2" customFormat="1" ht="24.15" customHeight="1">
      <c r="A451" s="39"/>
      <c r="B451" s="40"/>
      <c r="C451" s="228" t="s">
        <v>552</v>
      </c>
      <c r="D451" s="228" t="s">
        <v>176</v>
      </c>
      <c r="E451" s="229" t="s">
        <v>553</v>
      </c>
      <c r="F451" s="230" t="s">
        <v>554</v>
      </c>
      <c r="G451" s="231" t="s">
        <v>439</v>
      </c>
      <c r="H451" s="232">
        <v>2.7999999999999998</v>
      </c>
      <c r="I451" s="233"/>
      <c r="J451" s="234">
        <f>ROUND(I451*H451,2)</f>
        <v>0</v>
      </c>
      <c r="K451" s="230" t="s">
        <v>180</v>
      </c>
      <c r="L451" s="45"/>
      <c r="M451" s="235" t="s">
        <v>1</v>
      </c>
      <c r="N451" s="236" t="s">
        <v>41</v>
      </c>
      <c r="O451" s="92"/>
      <c r="P451" s="237">
        <f>O451*H451</f>
        <v>0</v>
      </c>
      <c r="Q451" s="237">
        <v>0.29221000000000003</v>
      </c>
      <c r="R451" s="237">
        <f>Q451*H451</f>
        <v>0.81818800000000003</v>
      </c>
      <c r="S451" s="237">
        <v>0</v>
      </c>
      <c r="T451" s="23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9" t="s">
        <v>181</v>
      </c>
      <c r="AT451" s="239" t="s">
        <v>176</v>
      </c>
      <c r="AU451" s="239" t="s">
        <v>85</v>
      </c>
      <c r="AY451" s="18" t="s">
        <v>174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8" t="s">
        <v>83</v>
      </c>
      <c r="BK451" s="240">
        <f>ROUND(I451*H451,2)</f>
        <v>0</v>
      </c>
      <c r="BL451" s="18" t="s">
        <v>181</v>
      </c>
      <c r="BM451" s="239" t="s">
        <v>555</v>
      </c>
    </row>
    <row r="452" s="2" customFormat="1" ht="37.8" customHeight="1">
      <c r="A452" s="39"/>
      <c r="B452" s="40"/>
      <c r="C452" s="285" t="s">
        <v>556</v>
      </c>
      <c r="D452" s="285" t="s">
        <v>256</v>
      </c>
      <c r="E452" s="286" t="s">
        <v>557</v>
      </c>
      <c r="F452" s="287" t="s">
        <v>558</v>
      </c>
      <c r="G452" s="288" t="s">
        <v>439</v>
      </c>
      <c r="H452" s="289">
        <v>2.7999999999999998</v>
      </c>
      <c r="I452" s="290"/>
      <c r="J452" s="291">
        <f>ROUND(I452*H452,2)</f>
        <v>0</v>
      </c>
      <c r="K452" s="287" t="s">
        <v>180</v>
      </c>
      <c r="L452" s="292"/>
      <c r="M452" s="293" t="s">
        <v>1</v>
      </c>
      <c r="N452" s="294" t="s">
        <v>41</v>
      </c>
      <c r="O452" s="92"/>
      <c r="P452" s="237">
        <f>O452*H452</f>
        <v>0</v>
      </c>
      <c r="Q452" s="237">
        <v>0.048000000000000001</v>
      </c>
      <c r="R452" s="237">
        <f>Q452*H452</f>
        <v>0.13439999999999999</v>
      </c>
      <c r="S452" s="237">
        <v>0</v>
      </c>
      <c r="T452" s="23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9" t="s">
        <v>224</v>
      </c>
      <c r="AT452" s="239" t="s">
        <v>256</v>
      </c>
      <c r="AU452" s="239" t="s">
        <v>85</v>
      </c>
      <c r="AY452" s="18" t="s">
        <v>174</v>
      </c>
      <c r="BE452" s="240">
        <f>IF(N452="základní",J452,0)</f>
        <v>0</v>
      </c>
      <c r="BF452" s="240">
        <f>IF(N452="snížená",J452,0)</f>
        <v>0</v>
      </c>
      <c r="BG452" s="240">
        <f>IF(N452="zákl. přenesená",J452,0)</f>
        <v>0</v>
      </c>
      <c r="BH452" s="240">
        <f>IF(N452="sníž. přenesená",J452,0)</f>
        <v>0</v>
      </c>
      <c r="BI452" s="240">
        <f>IF(N452="nulová",J452,0)</f>
        <v>0</v>
      </c>
      <c r="BJ452" s="18" t="s">
        <v>83</v>
      </c>
      <c r="BK452" s="240">
        <f>ROUND(I452*H452,2)</f>
        <v>0</v>
      </c>
      <c r="BL452" s="18" t="s">
        <v>181</v>
      </c>
      <c r="BM452" s="239" t="s">
        <v>559</v>
      </c>
    </row>
    <row r="453" s="2" customFormat="1" ht="33" customHeight="1">
      <c r="A453" s="39"/>
      <c r="B453" s="40"/>
      <c r="C453" s="228" t="s">
        <v>560</v>
      </c>
      <c r="D453" s="228" t="s">
        <v>176</v>
      </c>
      <c r="E453" s="229" t="s">
        <v>561</v>
      </c>
      <c r="F453" s="230" t="s">
        <v>562</v>
      </c>
      <c r="G453" s="231" t="s">
        <v>179</v>
      </c>
      <c r="H453" s="232">
        <v>1986.5999999999999</v>
      </c>
      <c r="I453" s="233"/>
      <c r="J453" s="234">
        <f>ROUND(I453*H453,2)</f>
        <v>0</v>
      </c>
      <c r="K453" s="230" t="s">
        <v>180</v>
      </c>
      <c r="L453" s="45"/>
      <c r="M453" s="235" t="s">
        <v>1</v>
      </c>
      <c r="N453" s="236" t="s">
        <v>41</v>
      </c>
      <c r="O453" s="92"/>
      <c r="P453" s="237">
        <f>O453*H453</f>
        <v>0</v>
      </c>
      <c r="Q453" s="237">
        <v>0</v>
      </c>
      <c r="R453" s="237">
        <f>Q453*H453</f>
        <v>0</v>
      </c>
      <c r="S453" s="237">
        <v>0</v>
      </c>
      <c r="T453" s="23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9" t="s">
        <v>181</v>
      </c>
      <c r="AT453" s="239" t="s">
        <v>176</v>
      </c>
      <c r="AU453" s="239" t="s">
        <v>85</v>
      </c>
      <c r="AY453" s="18" t="s">
        <v>174</v>
      </c>
      <c r="BE453" s="240">
        <f>IF(N453="základní",J453,0)</f>
        <v>0</v>
      </c>
      <c r="BF453" s="240">
        <f>IF(N453="snížená",J453,0)</f>
        <v>0</v>
      </c>
      <c r="BG453" s="240">
        <f>IF(N453="zákl. přenesená",J453,0)</f>
        <v>0</v>
      </c>
      <c r="BH453" s="240">
        <f>IF(N453="sníž. přenesená",J453,0)</f>
        <v>0</v>
      </c>
      <c r="BI453" s="240">
        <f>IF(N453="nulová",J453,0)</f>
        <v>0</v>
      </c>
      <c r="BJ453" s="18" t="s">
        <v>83</v>
      </c>
      <c r="BK453" s="240">
        <f>ROUND(I453*H453,2)</f>
        <v>0</v>
      </c>
      <c r="BL453" s="18" t="s">
        <v>181</v>
      </c>
      <c r="BM453" s="239" t="s">
        <v>563</v>
      </c>
    </row>
    <row r="454" s="14" customFormat="1">
      <c r="A454" s="14"/>
      <c r="B454" s="252"/>
      <c r="C454" s="253"/>
      <c r="D454" s="243" t="s">
        <v>183</v>
      </c>
      <c r="E454" s="254" t="s">
        <v>1</v>
      </c>
      <c r="F454" s="255" t="s">
        <v>104</v>
      </c>
      <c r="G454" s="253"/>
      <c r="H454" s="256">
        <v>1986.5999999999999</v>
      </c>
      <c r="I454" s="257"/>
      <c r="J454" s="253"/>
      <c r="K454" s="253"/>
      <c r="L454" s="258"/>
      <c r="M454" s="259"/>
      <c r="N454" s="260"/>
      <c r="O454" s="260"/>
      <c r="P454" s="260"/>
      <c r="Q454" s="260"/>
      <c r="R454" s="260"/>
      <c r="S454" s="260"/>
      <c r="T454" s="26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2" t="s">
        <v>183</v>
      </c>
      <c r="AU454" s="262" t="s">
        <v>85</v>
      </c>
      <c r="AV454" s="14" t="s">
        <v>85</v>
      </c>
      <c r="AW454" s="14" t="s">
        <v>32</v>
      </c>
      <c r="AX454" s="14" t="s">
        <v>76</v>
      </c>
      <c r="AY454" s="262" t="s">
        <v>174</v>
      </c>
    </row>
    <row r="455" s="16" customFormat="1">
      <c r="A455" s="16"/>
      <c r="B455" s="274"/>
      <c r="C455" s="275"/>
      <c r="D455" s="243" t="s">
        <v>183</v>
      </c>
      <c r="E455" s="276" t="s">
        <v>103</v>
      </c>
      <c r="F455" s="277" t="s">
        <v>189</v>
      </c>
      <c r="G455" s="275"/>
      <c r="H455" s="278">
        <v>1986.5999999999999</v>
      </c>
      <c r="I455" s="279"/>
      <c r="J455" s="275"/>
      <c r="K455" s="275"/>
      <c r="L455" s="280"/>
      <c r="M455" s="281"/>
      <c r="N455" s="282"/>
      <c r="O455" s="282"/>
      <c r="P455" s="282"/>
      <c r="Q455" s="282"/>
      <c r="R455" s="282"/>
      <c r="S455" s="282"/>
      <c r="T455" s="283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84" t="s">
        <v>183</v>
      </c>
      <c r="AU455" s="284" t="s">
        <v>85</v>
      </c>
      <c r="AV455" s="16" t="s">
        <v>181</v>
      </c>
      <c r="AW455" s="16" t="s">
        <v>32</v>
      </c>
      <c r="AX455" s="16" t="s">
        <v>83</v>
      </c>
      <c r="AY455" s="284" t="s">
        <v>174</v>
      </c>
    </row>
    <row r="456" s="2" customFormat="1" ht="37.8" customHeight="1">
      <c r="A456" s="39"/>
      <c r="B456" s="40"/>
      <c r="C456" s="228" t="s">
        <v>564</v>
      </c>
      <c r="D456" s="228" t="s">
        <v>176</v>
      </c>
      <c r="E456" s="229" t="s">
        <v>565</v>
      </c>
      <c r="F456" s="230" t="s">
        <v>566</v>
      </c>
      <c r="G456" s="231" t="s">
        <v>179</v>
      </c>
      <c r="H456" s="232">
        <v>297990</v>
      </c>
      <c r="I456" s="233"/>
      <c r="J456" s="234">
        <f>ROUND(I456*H456,2)</f>
        <v>0</v>
      </c>
      <c r="K456" s="230" t="s">
        <v>180</v>
      </c>
      <c r="L456" s="45"/>
      <c r="M456" s="235" t="s">
        <v>1</v>
      </c>
      <c r="N456" s="236" t="s">
        <v>41</v>
      </c>
      <c r="O456" s="92"/>
      <c r="P456" s="237">
        <f>O456*H456</f>
        <v>0</v>
      </c>
      <c r="Q456" s="237">
        <v>0</v>
      </c>
      <c r="R456" s="237">
        <f>Q456*H456</f>
        <v>0</v>
      </c>
      <c r="S456" s="237">
        <v>0</v>
      </c>
      <c r="T456" s="23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9" t="s">
        <v>181</v>
      </c>
      <c r="AT456" s="239" t="s">
        <v>176</v>
      </c>
      <c r="AU456" s="239" t="s">
        <v>85</v>
      </c>
      <c r="AY456" s="18" t="s">
        <v>174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8" t="s">
        <v>83</v>
      </c>
      <c r="BK456" s="240">
        <f>ROUND(I456*H456,2)</f>
        <v>0</v>
      </c>
      <c r="BL456" s="18" t="s">
        <v>181</v>
      </c>
      <c r="BM456" s="239" t="s">
        <v>567</v>
      </c>
    </row>
    <row r="457" s="14" customFormat="1">
      <c r="A457" s="14"/>
      <c r="B457" s="252"/>
      <c r="C457" s="253"/>
      <c r="D457" s="243" t="s">
        <v>183</v>
      </c>
      <c r="E457" s="254" t="s">
        <v>1</v>
      </c>
      <c r="F457" s="255" t="s">
        <v>103</v>
      </c>
      <c r="G457" s="253"/>
      <c r="H457" s="256">
        <v>1986.5999999999999</v>
      </c>
      <c r="I457" s="257"/>
      <c r="J457" s="253"/>
      <c r="K457" s="253"/>
      <c r="L457" s="258"/>
      <c r="M457" s="259"/>
      <c r="N457" s="260"/>
      <c r="O457" s="260"/>
      <c r="P457" s="260"/>
      <c r="Q457" s="260"/>
      <c r="R457" s="260"/>
      <c r="S457" s="260"/>
      <c r="T457" s="26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2" t="s">
        <v>183</v>
      </c>
      <c r="AU457" s="262" t="s">
        <v>85</v>
      </c>
      <c r="AV457" s="14" t="s">
        <v>85</v>
      </c>
      <c r="AW457" s="14" t="s">
        <v>32</v>
      </c>
      <c r="AX457" s="14" t="s">
        <v>76</v>
      </c>
      <c r="AY457" s="262" t="s">
        <v>174</v>
      </c>
    </row>
    <row r="458" s="15" customFormat="1">
      <c r="A458" s="15"/>
      <c r="B458" s="263"/>
      <c r="C458" s="264"/>
      <c r="D458" s="243" t="s">
        <v>183</v>
      </c>
      <c r="E458" s="265" t="s">
        <v>1</v>
      </c>
      <c r="F458" s="266" t="s">
        <v>187</v>
      </c>
      <c r="G458" s="264"/>
      <c r="H458" s="267">
        <v>1986.5999999999999</v>
      </c>
      <c r="I458" s="268"/>
      <c r="J458" s="264"/>
      <c r="K458" s="264"/>
      <c r="L458" s="269"/>
      <c r="M458" s="270"/>
      <c r="N458" s="271"/>
      <c r="O458" s="271"/>
      <c r="P458" s="271"/>
      <c r="Q458" s="271"/>
      <c r="R458" s="271"/>
      <c r="S458" s="271"/>
      <c r="T458" s="27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3" t="s">
        <v>183</v>
      </c>
      <c r="AU458" s="273" t="s">
        <v>85</v>
      </c>
      <c r="AV458" s="15" t="s">
        <v>188</v>
      </c>
      <c r="AW458" s="15" t="s">
        <v>32</v>
      </c>
      <c r="AX458" s="15" t="s">
        <v>76</v>
      </c>
      <c r="AY458" s="273" t="s">
        <v>174</v>
      </c>
    </row>
    <row r="459" s="16" customFormat="1">
      <c r="A459" s="16"/>
      <c r="B459" s="274"/>
      <c r="C459" s="275"/>
      <c r="D459" s="243" t="s">
        <v>183</v>
      </c>
      <c r="E459" s="276" t="s">
        <v>1</v>
      </c>
      <c r="F459" s="277" t="s">
        <v>189</v>
      </c>
      <c r="G459" s="275"/>
      <c r="H459" s="278">
        <v>1986.5999999999999</v>
      </c>
      <c r="I459" s="279"/>
      <c r="J459" s="275"/>
      <c r="K459" s="275"/>
      <c r="L459" s="280"/>
      <c r="M459" s="281"/>
      <c r="N459" s="282"/>
      <c r="O459" s="282"/>
      <c r="P459" s="282"/>
      <c r="Q459" s="282"/>
      <c r="R459" s="282"/>
      <c r="S459" s="282"/>
      <c r="T459" s="283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84" t="s">
        <v>183</v>
      </c>
      <c r="AU459" s="284" t="s">
        <v>85</v>
      </c>
      <c r="AV459" s="16" t="s">
        <v>181</v>
      </c>
      <c r="AW459" s="16" t="s">
        <v>32</v>
      </c>
      <c r="AX459" s="16" t="s">
        <v>83</v>
      </c>
      <c r="AY459" s="284" t="s">
        <v>174</v>
      </c>
    </row>
    <row r="460" s="14" customFormat="1">
      <c r="A460" s="14"/>
      <c r="B460" s="252"/>
      <c r="C460" s="253"/>
      <c r="D460" s="243" t="s">
        <v>183</v>
      </c>
      <c r="E460" s="253"/>
      <c r="F460" s="255" t="s">
        <v>568</v>
      </c>
      <c r="G460" s="253"/>
      <c r="H460" s="256">
        <v>297990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2" t="s">
        <v>183</v>
      </c>
      <c r="AU460" s="262" t="s">
        <v>85</v>
      </c>
      <c r="AV460" s="14" t="s">
        <v>85</v>
      </c>
      <c r="AW460" s="14" t="s">
        <v>4</v>
      </c>
      <c r="AX460" s="14" t="s">
        <v>83</v>
      </c>
      <c r="AY460" s="262" t="s">
        <v>174</v>
      </c>
    </row>
    <row r="461" s="2" customFormat="1" ht="33" customHeight="1">
      <c r="A461" s="39"/>
      <c r="B461" s="40"/>
      <c r="C461" s="228" t="s">
        <v>569</v>
      </c>
      <c r="D461" s="228" t="s">
        <v>176</v>
      </c>
      <c r="E461" s="229" t="s">
        <v>570</v>
      </c>
      <c r="F461" s="230" t="s">
        <v>571</v>
      </c>
      <c r="G461" s="231" t="s">
        <v>179</v>
      </c>
      <c r="H461" s="232">
        <v>1986.5999999999999</v>
      </c>
      <c r="I461" s="233"/>
      <c r="J461" s="234">
        <f>ROUND(I461*H461,2)</f>
        <v>0</v>
      </c>
      <c r="K461" s="230" t="s">
        <v>180</v>
      </c>
      <c r="L461" s="45"/>
      <c r="M461" s="235" t="s">
        <v>1</v>
      </c>
      <c r="N461" s="236" t="s">
        <v>41</v>
      </c>
      <c r="O461" s="92"/>
      <c r="P461" s="237">
        <f>O461*H461</f>
        <v>0</v>
      </c>
      <c r="Q461" s="237">
        <v>0</v>
      </c>
      <c r="R461" s="237">
        <f>Q461*H461</f>
        <v>0</v>
      </c>
      <c r="S461" s="237">
        <v>0</v>
      </c>
      <c r="T461" s="23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9" t="s">
        <v>181</v>
      </c>
      <c r="AT461" s="239" t="s">
        <v>176</v>
      </c>
      <c r="AU461" s="239" t="s">
        <v>85</v>
      </c>
      <c r="AY461" s="18" t="s">
        <v>174</v>
      </c>
      <c r="BE461" s="240">
        <f>IF(N461="základní",J461,0)</f>
        <v>0</v>
      </c>
      <c r="BF461" s="240">
        <f>IF(N461="snížená",J461,0)</f>
        <v>0</v>
      </c>
      <c r="BG461" s="240">
        <f>IF(N461="zákl. přenesená",J461,0)</f>
        <v>0</v>
      </c>
      <c r="BH461" s="240">
        <f>IF(N461="sníž. přenesená",J461,0)</f>
        <v>0</v>
      </c>
      <c r="BI461" s="240">
        <f>IF(N461="nulová",J461,0)</f>
        <v>0</v>
      </c>
      <c r="BJ461" s="18" t="s">
        <v>83</v>
      </c>
      <c r="BK461" s="240">
        <f>ROUND(I461*H461,2)</f>
        <v>0</v>
      </c>
      <c r="BL461" s="18" t="s">
        <v>181</v>
      </c>
      <c r="BM461" s="239" t="s">
        <v>572</v>
      </c>
    </row>
    <row r="462" s="14" customFormat="1">
      <c r="A462" s="14"/>
      <c r="B462" s="252"/>
      <c r="C462" s="253"/>
      <c r="D462" s="243" t="s">
        <v>183</v>
      </c>
      <c r="E462" s="254" t="s">
        <v>1</v>
      </c>
      <c r="F462" s="255" t="s">
        <v>103</v>
      </c>
      <c r="G462" s="253"/>
      <c r="H462" s="256">
        <v>1986.5999999999999</v>
      </c>
      <c r="I462" s="257"/>
      <c r="J462" s="253"/>
      <c r="K462" s="253"/>
      <c r="L462" s="258"/>
      <c r="M462" s="259"/>
      <c r="N462" s="260"/>
      <c r="O462" s="260"/>
      <c r="P462" s="260"/>
      <c r="Q462" s="260"/>
      <c r="R462" s="260"/>
      <c r="S462" s="260"/>
      <c r="T462" s="26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2" t="s">
        <v>183</v>
      </c>
      <c r="AU462" s="262" t="s">
        <v>85</v>
      </c>
      <c r="AV462" s="14" t="s">
        <v>85</v>
      </c>
      <c r="AW462" s="14" t="s">
        <v>32</v>
      </c>
      <c r="AX462" s="14" t="s">
        <v>76</v>
      </c>
      <c r="AY462" s="262" t="s">
        <v>174</v>
      </c>
    </row>
    <row r="463" s="16" customFormat="1">
      <c r="A463" s="16"/>
      <c r="B463" s="274"/>
      <c r="C463" s="275"/>
      <c r="D463" s="243" t="s">
        <v>183</v>
      </c>
      <c r="E463" s="276" t="s">
        <v>1</v>
      </c>
      <c r="F463" s="277" t="s">
        <v>189</v>
      </c>
      <c r="G463" s="275"/>
      <c r="H463" s="278">
        <v>1986.5999999999999</v>
      </c>
      <c r="I463" s="279"/>
      <c r="J463" s="275"/>
      <c r="K463" s="275"/>
      <c r="L463" s="280"/>
      <c r="M463" s="281"/>
      <c r="N463" s="282"/>
      <c r="O463" s="282"/>
      <c r="P463" s="282"/>
      <c r="Q463" s="282"/>
      <c r="R463" s="282"/>
      <c r="S463" s="282"/>
      <c r="T463" s="283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84" t="s">
        <v>183</v>
      </c>
      <c r="AU463" s="284" t="s">
        <v>85</v>
      </c>
      <c r="AV463" s="16" t="s">
        <v>181</v>
      </c>
      <c r="AW463" s="16" t="s">
        <v>32</v>
      </c>
      <c r="AX463" s="16" t="s">
        <v>83</v>
      </c>
      <c r="AY463" s="284" t="s">
        <v>174</v>
      </c>
    </row>
    <row r="464" s="2" customFormat="1" ht="16.5" customHeight="1">
      <c r="A464" s="39"/>
      <c r="B464" s="40"/>
      <c r="C464" s="228" t="s">
        <v>573</v>
      </c>
      <c r="D464" s="228" t="s">
        <v>176</v>
      </c>
      <c r="E464" s="229" t="s">
        <v>574</v>
      </c>
      <c r="F464" s="230" t="s">
        <v>575</v>
      </c>
      <c r="G464" s="231" t="s">
        <v>179</v>
      </c>
      <c r="H464" s="232">
        <v>1986.5999999999999</v>
      </c>
      <c r="I464" s="233"/>
      <c r="J464" s="234">
        <f>ROUND(I464*H464,2)</f>
        <v>0</v>
      </c>
      <c r="K464" s="230" t="s">
        <v>180</v>
      </c>
      <c r="L464" s="45"/>
      <c r="M464" s="235" t="s">
        <v>1</v>
      </c>
      <c r="N464" s="236" t="s">
        <v>41</v>
      </c>
      <c r="O464" s="92"/>
      <c r="P464" s="237">
        <f>O464*H464</f>
        <v>0</v>
      </c>
      <c r="Q464" s="237">
        <v>0</v>
      </c>
      <c r="R464" s="237">
        <f>Q464*H464</f>
        <v>0</v>
      </c>
      <c r="S464" s="237">
        <v>0</v>
      </c>
      <c r="T464" s="23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9" t="s">
        <v>181</v>
      </c>
      <c r="AT464" s="239" t="s">
        <v>176</v>
      </c>
      <c r="AU464" s="239" t="s">
        <v>85</v>
      </c>
      <c r="AY464" s="18" t="s">
        <v>174</v>
      </c>
      <c r="BE464" s="240">
        <f>IF(N464="základní",J464,0)</f>
        <v>0</v>
      </c>
      <c r="BF464" s="240">
        <f>IF(N464="snížená",J464,0)</f>
        <v>0</v>
      </c>
      <c r="BG464" s="240">
        <f>IF(N464="zákl. přenesená",J464,0)</f>
        <v>0</v>
      </c>
      <c r="BH464" s="240">
        <f>IF(N464="sníž. přenesená",J464,0)</f>
        <v>0</v>
      </c>
      <c r="BI464" s="240">
        <f>IF(N464="nulová",J464,0)</f>
        <v>0</v>
      </c>
      <c r="BJ464" s="18" t="s">
        <v>83</v>
      </c>
      <c r="BK464" s="240">
        <f>ROUND(I464*H464,2)</f>
        <v>0</v>
      </c>
      <c r="BL464" s="18" t="s">
        <v>181</v>
      </c>
      <c r="BM464" s="239" t="s">
        <v>576</v>
      </c>
    </row>
    <row r="465" s="14" customFormat="1">
      <c r="A465" s="14"/>
      <c r="B465" s="252"/>
      <c r="C465" s="253"/>
      <c r="D465" s="243" t="s">
        <v>183</v>
      </c>
      <c r="E465" s="254" t="s">
        <v>1</v>
      </c>
      <c r="F465" s="255" t="s">
        <v>103</v>
      </c>
      <c r="G465" s="253"/>
      <c r="H465" s="256">
        <v>1986.5999999999999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2" t="s">
        <v>183</v>
      </c>
      <c r="AU465" s="262" t="s">
        <v>85</v>
      </c>
      <c r="AV465" s="14" t="s">
        <v>85</v>
      </c>
      <c r="AW465" s="14" t="s">
        <v>32</v>
      </c>
      <c r="AX465" s="14" t="s">
        <v>76</v>
      </c>
      <c r="AY465" s="262" t="s">
        <v>174</v>
      </c>
    </row>
    <row r="466" s="16" customFormat="1">
      <c r="A466" s="16"/>
      <c r="B466" s="274"/>
      <c r="C466" s="275"/>
      <c r="D466" s="243" t="s">
        <v>183</v>
      </c>
      <c r="E466" s="276" t="s">
        <v>1</v>
      </c>
      <c r="F466" s="277" t="s">
        <v>189</v>
      </c>
      <c r="G466" s="275"/>
      <c r="H466" s="278">
        <v>1986.5999999999999</v>
      </c>
      <c r="I466" s="279"/>
      <c r="J466" s="275"/>
      <c r="K466" s="275"/>
      <c r="L466" s="280"/>
      <c r="M466" s="281"/>
      <c r="N466" s="282"/>
      <c r="O466" s="282"/>
      <c r="P466" s="282"/>
      <c r="Q466" s="282"/>
      <c r="R466" s="282"/>
      <c r="S466" s="282"/>
      <c r="T466" s="283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4" t="s">
        <v>183</v>
      </c>
      <c r="AU466" s="284" t="s">
        <v>85</v>
      </c>
      <c r="AV466" s="16" t="s">
        <v>181</v>
      </c>
      <c r="AW466" s="16" t="s">
        <v>32</v>
      </c>
      <c r="AX466" s="16" t="s">
        <v>83</v>
      </c>
      <c r="AY466" s="284" t="s">
        <v>174</v>
      </c>
    </row>
    <row r="467" s="2" customFormat="1" ht="16.5" customHeight="1">
      <c r="A467" s="39"/>
      <c r="B467" s="40"/>
      <c r="C467" s="228" t="s">
        <v>577</v>
      </c>
      <c r="D467" s="228" t="s">
        <v>176</v>
      </c>
      <c r="E467" s="229" t="s">
        <v>578</v>
      </c>
      <c r="F467" s="230" t="s">
        <v>579</v>
      </c>
      <c r="G467" s="231" t="s">
        <v>179</v>
      </c>
      <c r="H467" s="232">
        <v>297990</v>
      </c>
      <c r="I467" s="233"/>
      <c r="J467" s="234">
        <f>ROUND(I467*H467,2)</f>
        <v>0</v>
      </c>
      <c r="K467" s="230" t="s">
        <v>180</v>
      </c>
      <c r="L467" s="45"/>
      <c r="M467" s="235" t="s">
        <v>1</v>
      </c>
      <c r="N467" s="236" t="s">
        <v>41</v>
      </c>
      <c r="O467" s="92"/>
      <c r="P467" s="237">
        <f>O467*H467</f>
        <v>0</v>
      </c>
      <c r="Q467" s="237">
        <v>0</v>
      </c>
      <c r="R467" s="237">
        <f>Q467*H467</f>
        <v>0</v>
      </c>
      <c r="S467" s="237">
        <v>0</v>
      </c>
      <c r="T467" s="23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9" t="s">
        <v>181</v>
      </c>
      <c r="AT467" s="239" t="s">
        <v>176</v>
      </c>
      <c r="AU467" s="239" t="s">
        <v>85</v>
      </c>
      <c r="AY467" s="18" t="s">
        <v>174</v>
      </c>
      <c r="BE467" s="240">
        <f>IF(N467="základní",J467,0)</f>
        <v>0</v>
      </c>
      <c r="BF467" s="240">
        <f>IF(N467="snížená",J467,0)</f>
        <v>0</v>
      </c>
      <c r="BG467" s="240">
        <f>IF(N467="zákl. přenesená",J467,0)</f>
        <v>0</v>
      </c>
      <c r="BH467" s="240">
        <f>IF(N467="sníž. přenesená",J467,0)</f>
        <v>0</v>
      </c>
      <c r="BI467" s="240">
        <f>IF(N467="nulová",J467,0)</f>
        <v>0</v>
      </c>
      <c r="BJ467" s="18" t="s">
        <v>83</v>
      </c>
      <c r="BK467" s="240">
        <f>ROUND(I467*H467,2)</f>
        <v>0</v>
      </c>
      <c r="BL467" s="18" t="s">
        <v>181</v>
      </c>
      <c r="BM467" s="239" t="s">
        <v>580</v>
      </c>
    </row>
    <row r="468" s="14" customFormat="1">
      <c r="A468" s="14"/>
      <c r="B468" s="252"/>
      <c r="C468" s="253"/>
      <c r="D468" s="243" t="s">
        <v>183</v>
      </c>
      <c r="E468" s="254" t="s">
        <v>1</v>
      </c>
      <c r="F468" s="255" t="s">
        <v>103</v>
      </c>
      <c r="G468" s="253"/>
      <c r="H468" s="256">
        <v>1986.5999999999999</v>
      </c>
      <c r="I468" s="257"/>
      <c r="J468" s="253"/>
      <c r="K468" s="253"/>
      <c r="L468" s="258"/>
      <c r="M468" s="259"/>
      <c r="N468" s="260"/>
      <c r="O468" s="260"/>
      <c r="P468" s="260"/>
      <c r="Q468" s="260"/>
      <c r="R468" s="260"/>
      <c r="S468" s="260"/>
      <c r="T468" s="26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2" t="s">
        <v>183</v>
      </c>
      <c r="AU468" s="262" t="s">
        <v>85</v>
      </c>
      <c r="AV468" s="14" t="s">
        <v>85</v>
      </c>
      <c r="AW468" s="14" t="s">
        <v>32</v>
      </c>
      <c r="AX468" s="14" t="s">
        <v>76</v>
      </c>
      <c r="AY468" s="262" t="s">
        <v>174</v>
      </c>
    </row>
    <row r="469" s="16" customFormat="1">
      <c r="A469" s="16"/>
      <c r="B469" s="274"/>
      <c r="C469" s="275"/>
      <c r="D469" s="243" t="s">
        <v>183</v>
      </c>
      <c r="E469" s="276" t="s">
        <v>1</v>
      </c>
      <c r="F469" s="277" t="s">
        <v>189</v>
      </c>
      <c r="G469" s="275"/>
      <c r="H469" s="278">
        <v>1986.5999999999999</v>
      </c>
      <c r="I469" s="279"/>
      <c r="J469" s="275"/>
      <c r="K469" s="275"/>
      <c r="L469" s="280"/>
      <c r="M469" s="281"/>
      <c r="N469" s="282"/>
      <c r="O469" s="282"/>
      <c r="P469" s="282"/>
      <c r="Q469" s="282"/>
      <c r="R469" s="282"/>
      <c r="S469" s="282"/>
      <c r="T469" s="283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84" t="s">
        <v>183</v>
      </c>
      <c r="AU469" s="284" t="s">
        <v>85</v>
      </c>
      <c r="AV469" s="16" t="s">
        <v>181</v>
      </c>
      <c r="AW469" s="16" t="s">
        <v>32</v>
      </c>
      <c r="AX469" s="16" t="s">
        <v>83</v>
      </c>
      <c r="AY469" s="284" t="s">
        <v>174</v>
      </c>
    </row>
    <row r="470" s="14" customFormat="1">
      <c r="A470" s="14"/>
      <c r="B470" s="252"/>
      <c r="C470" s="253"/>
      <c r="D470" s="243" t="s">
        <v>183</v>
      </c>
      <c r="E470" s="253"/>
      <c r="F470" s="255" t="s">
        <v>568</v>
      </c>
      <c r="G470" s="253"/>
      <c r="H470" s="256">
        <v>297990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2" t="s">
        <v>183</v>
      </c>
      <c r="AU470" s="262" t="s">
        <v>85</v>
      </c>
      <c r="AV470" s="14" t="s">
        <v>85</v>
      </c>
      <c r="AW470" s="14" t="s">
        <v>4</v>
      </c>
      <c r="AX470" s="14" t="s">
        <v>83</v>
      </c>
      <c r="AY470" s="262" t="s">
        <v>174</v>
      </c>
    </row>
    <row r="471" s="2" customFormat="1" ht="21.75" customHeight="1">
      <c r="A471" s="39"/>
      <c r="B471" s="40"/>
      <c r="C471" s="228" t="s">
        <v>581</v>
      </c>
      <c r="D471" s="228" t="s">
        <v>176</v>
      </c>
      <c r="E471" s="229" t="s">
        <v>582</v>
      </c>
      <c r="F471" s="230" t="s">
        <v>583</v>
      </c>
      <c r="G471" s="231" t="s">
        <v>179</v>
      </c>
      <c r="H471" s="232">
        <v>1986.5999999999999</v>
      </c>
      <c r="I471" s="233"/>
      <c r="J471" s="234">
        <f>ROUND(I471*H471,2)</f>
        <v>0</v>
      </c>
      <c r="K471" s="230" t="s">
        <v>180</v>
      </c>
      <c r="L471" s="45"/>
      <c r="M471" s="235" t="s">
        <v>1</v>
      </c>
      <c r="N471" s="236" t="s">
        <v>41</v>
      </c>
      <c r="O471" s="92"/>
      <c r="P471" s="237">
        <f>O471*H471</f>
        <v>0</v>
      </c>
      <c r="Q471" s="237">
        <v>0</v>
      </c>
      <c r="R471" s="237">
        <f>Q471*H471</f>
        <v>0</v>
      </c>
      <c r="S471" s="237">
        <v>0</v>
      </c>
      <c r="T471" s="23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9" t="s">
        <v>181</v>
      </c>
      <c r="AT471" s="239" t="s">
        <v>176</v>
      </c>
      <c r="AU471" s="239" t="s">
        <v>85</v>
      </c>
      <c r="AY471" s="18" t="s">
        <v>174</v>
      </c>
      <c r="BE471" s="240">
        <f>IF(N471="základní",J471,0)</f>
        <v>0</v>
      </c>
      <c r="BF471" s="240">
        <f>IF(N471="snížená",J471,0)</f>
        <v>0</v>
      </c>
      <c r="BG471" s="240">
        <f>IF(N471="zákl. přenesená",J471,0)</f>
        <v>0</v>
      </c>
      <c r="BH471" s="240">
        <f>IF(N471="sníž. přenesená",J471,0)</f>
        <v>0</v>
      </c>
      <c r="BI471" s="240">
        <f>IF(N471="nulová",J471,0)</f>
        <v>0</v>
      </c>
      <c r="BJ471" s="18" t="s">
        <v>83</v>
      </c>
      <c r="BK471" s="240">
        <f>ROUND(I471*H471,2)</f>
        <v>0</v>
      </c>
      <c r="BL471" s="18" t="s">
        <v>181</v>
      </c>
      <c r="BM471" s="239" t="s">
        <v>584</v>
      </c>
    </row>
    <row r="472" s="14" customFormat="1">
      <c r="A472" s="14"/>
      <c r="B472" s="252"/>
      <c r="C472" s="253"/>
      <c r="D472" s="243" t="s">
        <v>183</v>
      </c>
      <c r="E472" s="254" t="s">
        <v>1</v>
      </c>
      <c r="F472" s="255" t="s">
        <v>103</v>
      </c>
      <c r="G472" s="253"/>
      <c r="H472" s="256">
        <v>1986.5999999999999</v>
      </c>
      <c r="I472" s="257"/>
      <c r="J472" s="253"/>
      <c r="K472" s="253"/>
      <c r="L472" s="258"/>
      <c r="M472" s="259"/>
      <c r="N472" s="260"/>
      <c r="O472" s="260"/>
      <c r="P472" s="260"/>
      <c r="Q472" s="260"/>
      <c r="R472" s="260"/>
      <c r="S472" s="260"/>
      <c r="T472" s="26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2" t="s">
        <v>183</v>
      </c>
      <c r="AU472" s="262" t="s">
        <v>85</v>
      </c>
      <c r="AV472" s="14" t="s">
        <v>85</v>
      </c>
      <c r="AW472" s="14" t="s">
        <v>32</v>
      </c>
      <c r="AX472" s="14" t="s">
        <v>76</v>
      </c>
      <c r="AY472" s="262" t="s">
        <v>174</v>
      </c>
    </row>
    <row r="473" s="16" customFormat="1">
      <c r="A473" s="16"/>
      <c r="B473" s="274"/>
      <c r="C473" s="275"/>
      <c r="D473" s="243" t="s">
        <v>183</v>
      </c>
      <c r="E473" s="276" t="s">
        <v>1</v>
      </c>
      <c r="F473" s="277" t="s">
        <v>189</v>
      </c>
      <c r="G473" s="275"/>
      <c r="H473" s="278">
        <v>1986.5999999999999</v>
      </c>
      <c r="I473" s="279"/>
      <c r="J473" s="275"/>
      <c r="K473" s="275"/>
      <c r="L473" s="280"/>
      <c r="M473" s="281"/>
      <c r="N473" s="282"/>
      <c r="O473" s="282"/>
      <c r="P473" s="282"/>
      <c r="Q473" s="282"/>
      <c r="R473" s="282"/>
      <c r="S473" s="282"/>
      <c r="T473" s="283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84" t="s">
        <v>183</v>
      </c>
      <c r="AU473" s="284" t="s">
        <v>85</v>
      </c>
      <c r="AV473" s="16" t="s">
        <v>181</v>
      </c>
      <c r="AW473" s="16" t="s">
        <v>32</v>
      </c>
      <c r="AX473" s="16" t="s">
        <v>83</v>
      </c>
      <c r="AY473" s="284" t="s">
        <v>174</v>
      </c>
    </row>
    <row r="474" s="2" customFormat="1" ht="37.8" customHeight="1">
      <c r="A474" s="39"/>
      <c r="B474" s="40"/>
      <c r="C474" s="228" t="s">
        <v>585</v>
      </c>
      <c r="D474" s="228" t="s">
        <v>176</v>
      </c>
      <c r="E474" s="229" t="s">
        <v>586</v>
      </c>
      <c r="F474" s="230" t="s">
        <v>587</v>
      </c>
      <c r="G474" s="231" t="s">
        <v>179</v>
      </c>
      <c r="H474" s="232">
        <v>154.30000000000001</v>
      </c>
      <c r="I474" s="233"/>
      <c r="J474" s="234">
        <f>ROUND(I474*H474,2)</f>
        <v>0</v>
      </c>
      <c r="K474" s="230" t="s">
        <v>180</v>
      </c>
      <c r="L474" s="45"/>
      <c r="M474" s="235" t="s">
        <v>1</v>
      </c>
      <c r="N474" s="236" t="s">
        <v>41</v>
      </c>
      <c r="O474" s="92"/>
      <c r="P474" s="237">
        <f>O474*H474</f>
        <v>0</v>
      </c>
      <c r="Q474" s="237">
        <v>0.00021000000000000001</v>
      </c>
      <c r="R474" s="237">
        <f>Q474*H474</f>
        <v>0.032403000000000001</v>
      </c>
      <c r="S474" s="237">
        <v>0</v>
      </c>
      <c r="T474" s="23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9" t="s">
        <v>181</v>
      </c>
      <c r="AT474" s="239" t="s">
        <v>176</v>
      </c>
      <c r="AU474" s="239" t="s">
        <v>85</v>
      </c>
      <c r="AY474" s="18" t="s">
        <v>174</v>
      </c>
      <c r="BE474" s="240">
        <f>IF(N474="základní",J474,0)</f>
        <v>0</v>
      </c>
      <c r="BF474" s="240">
        <f>IF(N474="snížená",J474,0)</f>
        <v>0</v>
      </c>
      <c r="BG474" s="240">
        <f>IF(N474="zákl. přenesená",J474,0)</f>
        <v>0</v>
      </c>
      <c r="BH474" s="240">
        <f>IF(N474="sníž. přenesená",J474,0)</f>
        <v>0</v>
      </c>
      <c r="BI474" s="240">
        <f>IF(N474="nulová",J474,0)</f>
        <v>0</v>
      </c>
      <c r="BJ474" s="18" t="s">
        <v>83</v>
      </c>
      <c r="BK474" s="240">
        <f>ROUND(I474*H474,2)</f>
        <v>0</v>
      </c>
      <c r="BL474" s="18" t="s">
        <v>181</v>
      </c>
      <c r="BM474" s="239" t="s">
        <v>588</v>
      </c>
    </row>
    <row r="475" s="14" customFormat="1">
      <c r="A475" s="14"/>
      <c r="B475" s="252"/>
      <c r="C475" s="253"/>
      <c r="D475" s="243" t="s">
        <v>183</v>
      </c>
      <c r="E475" s="254" t="s">
        <v>1</v>
      </c>
      <c r="F475" s="255" t="s">
        <v>399</v>
      </c>
      <c r="G475" s="253"/>
      <c r="H475" s="256">
        <v>84.900000000000006</v>
      </c>
      <c r="I475" s="257"/>
      <c r="J475" s="253"/>
      <c r="K475" s="253"/>
      <c r="L475" s="258"/>
      <c r="M475" s="259"/>
      <c r="N475" s="260"/>
      <c r="O475" s="260"/>
      <c r="P475" s="260"/>
      <c r="Q475" s="260"/>
      <c r="R475" s="260"/>
      <c r="S475" s="260"/>
      <c r="T475" s="26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2" t="s">
        <v>183</v>
      </c>
      <c r="AU475" s="262" t="s">
        <v>85</v>
      </c>
      <c r="AV475" s="14" t="s">
        <v>85</v>
      </c>
      <c r="AW475" s="14" t="s">
        <v>32</v>
      </c>
      <c r="AX475" s="14" t="s">
        <v>76</v>
      </c>
      <c r="AY475" s="262" t="s">
        <v>174</v>
      </c>
    </row>
    <row r="476" s="14" customFormat="1">
      <c r="A476" s="14"/>
      <c r="B476" s="252"/>
      <c r="C476" s="253"/>
      <c r="D476" s="243" t="s">
        <v>183</v>
      </c>
      <c r="E476" s="254" t="s">
        <v>1</v>
      </c>
      <c r="F476" s="255" t="s">
        <v>400</v>
      </c>
      <c r="G476" s="253"/>
      <c r="H476" s="256">
        <v>69.400000000000006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2" t="s">
        <v>183</v>
      </c>
      <c r="AU476" s="262" t="s">
        <v>85</v>
      </c>
      <c r="AV476" s="14" t="s">
        <v>85</v>
      </c>
      <c r="AW476" s="14" t="s">
        <v>32</v>
      </c>
      <c r="AX476" s="14" t="s">
        <v>76</v>
      </c>
      <c r="AY476" s="262" t="s">
        <v>174</v>
      </c>
    </row>
    <row r="477" s="15" customFormat="1">
      <c r="A477" s="15"/>
      <c r="B477" s="263"/>
      <c r="C477" s="264"/>
      <c r="D477" s="243" t="s">
        <v>183</v>
      </c>
      <c r="E477" s="265" t="s">
        <v>1</v>
      </c>
      <c r="F477" s="266" t="s">
        <v>187</v>
      </c>
      <c r="G477" s="264"/>
      <c r="H477" s="267">
        <v>154.30000000000001</v>
      </c>
      <c r="I477" s="268"/>
      <c r="J477" s="264"/>
      <c r="K477" s="264"/>
      <c r="L477" s="269"/>
      <c r="M477" s="270"/>
      <c r="N477" s="271"/>
      <c r="O477" s="271"/>
      <c r="P477" s="271"/>
      <c r="Q477" s="271"/>
      <c r="R477" s="271"/>
      <c r="S477" s="271"/>
      <c r="T477" s="272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3" t="s">
        <v>183</v>
      </c>
      <c r="AU477" s="273" t="s">
        <v>85</v>
      </c>
      <c r="AV477" s="15" t="s">
        <v>188</v>
      </c>
      <c r="AW477" s="15" t="s">
        <v>32</v>
      </c>
      <c r="AX477" s="15" t="s">
        <v>76</v>
      </c>
      <c r="AY477" s="273" t="s">
        <v>174</v>
      </c>
    </row>
    <row r="478" s="16" customFormat="1">
      <c r="A478" s="16"/>
      <c r="B478" s="274"/>
      <c r="C478" s="275"/>
      <c r="D478" s="243" t="s">
        <v>183</v>
      </c>
      <c r="E478" s="276" t="s">
        <v>1</v>
      </c>
      <c r="F478" s="277" t="s">
        <v>189</v>
      </c>
      <c r="G478" s="275"/>
      <c r="H478" s="278">
        <v>154.30000000000001</v>
      </c>
      <c r="I478" s="279"/>
      <c r="J478" s="275"/>
      <c r="K478" s="275"/>
      <c r="L478" s="280"/>
      <c r="M478" s="281"/>
      <c r="N478" s="282"/>
      <c r="O478" s="282"/>
      <c r="P478" s="282"/>
      <c r="Q478" s="282"/>
      <c r="R478" s="282"/>
      <c r="S478" s="282"/>
      <c r="T478" s="283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84" t="s">
        <v>183</v>
      </c>
      <c r="AU478" s="284" t="s">
        <v>85</v>
      </c>
      <c r="AV478" s="16" t="s">
        <v>181</v>
      </c>
      <c r="AW478" s="16" t="s">
        <v>32</v>
      </c>
      <c r="AX478" s="16" t="s">
        <v>83</v>
      </c>
      <c r="AY478" s="284" t="s">
        <v>174</v>
      </c>
    </row>
    <row r="479" s="2" customFormat="1" ht="24.15" customHeight="1">
      <c r="A479" s="39"/>
      <c r="B479" s="40"/>
      <c r="C479" s="228" t="s">
        <v>589</v>
      </c>
      <c r="D479" s="228" t="s">
        <v>176</v>
      </c>
      <c r="E479" s="229" t="s">
        <v>590</v>
      </c>
      <c r="F479" s="230" t="s">
        <v>591</v>
      </c>
      <c r="G479" s="231" t="s">
        <v>231</v>
      </c>
      <c r="H479" s="232">
        <v>1.3180000000000001</v>
      </c>
      <c r="I479" s="233"/>
      <c r="J479" s="234">
        <f>ROUND(I479*H479,2)</f>
        <v>0</v>
      </c>
      <c r="K479" s="230" t="s">
        <v>180</v>
      </c>
      <c r="L479" s="45"/>
      <c r="M479" s="235" t="s">
        <v>1</v>
      </c>
      <c r="N479" s="236" t="s">
        <v>41</v>
      </c>
      <c r="O479" s="92"/>
      <c r="P479" s="237">
        <f>O479*H479</f>
        <v>0</v>
      </c>
      <c r="Q479" s="237">
        <v>0</v>
      </c>
      <c r="R479" s="237">
        <f>Q479*H479</f>
        <v>0</v>
      </c>
      <c r="S479" s="237">
        <v>0</v>
      </c>
      <c r="T479" s="23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9" t="s">
        <v>181</v>
      </c>
      <c r="AT479" s="239" t="s">
        <v>176</v>
      </c>
      <c r="AU479" s="239" t="s">
        <v>85</v>
      </c>
      <c r="AY479" s="18" t="s">
        <v>174</v>
      </c>
      <c r="BE479" s="240">
        <f>IF(N479="základní",J479,0)</f>
        <v>0</v>
      </c>
      <c r="BF479" s="240">
        <f>IF(N479="snížená",J479,0)</f>
        <v>0</v>
      </c>
      <c r="BG479" s="240">
        <f>IF(N479="zákl. přenesená",J479,0)</f>
        <v>0</v>
      </c>
      <c r="BH479" s="240">
        <f>IF(N479="sníž. přenesená",J479,0)</f>
        <v>0</v>
      </c>
      <c r="BI479" s="240">
        <f>IF(N479="nulová",J479,0)</f>
        <v>0</v>
      </c>
      <c r="BJ479" s="18" t="s">
        <v>83</v>
      </c>
      <c r="BK479" s="240">
        <f>ROUND(I479*H479,2)</f>
        <v>0</v>
      </c>
      <c r="BL479" s="18" t="s">
        <v>181</v>
      </c>
      <c r="BM479" s="239" t="s">
        <v>592</v>
      </c>
    </row>
    <row r="480" s="13" customFormat="1">
      <c r="A480" s="13"/>
      <c r="B480" s="241"/>
      <c r="C480" s="242"/>
      <c r="D480" s="243" t="s">
        <v>183</v>
      </c>
      <c r="E480" s="244" t="s">
        <v>1</v>
      </c>
      <c r="F480" s="245" t="s">
        <v>593</v>
      </c>
      <c r="G480" s="242"/>
      <c r="H480" s="244" t="s">
        <v>1</v>
      </c>
      <c r="I480" s="246"/>
      <c r="J480" s="242"/>
      <c r="K480" s="242"/>
      <c r="L480" s="247"/>
      <c r="M480" s="248"/>
      <c r="N480" s="249"/>
      <c r="O480" s="249"/>
      <c r="P480" s="249"/>
      <c r="Q480" s="249"/>
      <c r="R480" s="249"/>
      <c r="S480" s="249"/>
      <c r="T480" s="25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1" t="s">
        <v>183</v>
      </c>
      <c r="AU480" s="251" t="s">
        <v>85</v>
      </c>
      <c r="AV480" s="13" t="s">
        <v>83</v>
      </c>
      <c r="AW480" s="13" t="s">
        <v>32</v>
      </c>
      <c r="AX480" s="13" t="s">
        <v>76</v>
      </c>
      <c r="AY480" s="251" t="s">
        <v>174</v>
      </c>
    </row>
    <row r="481" s="14" customFormat="1">
      <c r="A481" s="14"/>
      <c r="B481" s="252"/>
      <c r="C481" s="253"/>
      <c r="D481" s="243" t="s">
        <v>183</v>
      </c>
      <c r="E481" s="254" t="s">
        <v>1</v>
      </c>
      <c r="F481" s="255" t="s">
        <v>594</v>
      </c>
      <c r="G481" s="253"/>
      <c r="H481" s="256">
        <v>0.56599999999999995</v>
      </c>
      <c r="I481" s="257"/>
      <c r="J481" s="253"/>
      <c r="K481" s="253"/>
      <c r="L481" s="258"/>
      <c r="M481" s="259"/>
      <c r="N481" s="260"/>
      <c r="O481" s="260"/>
      <c r="P481" s="260"/>
      <c r="Q481" s="260"/>
      <c r="R481" s="260"/>
      <c r="S481" s="260"/>
      <c r="T481" s="26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2" t="s">
        <v>183</v>
      </c>
      <c r="AU481" s="262" t="s">
        <v>85</v>
      </c>
      <c r="AV481" s="14" t="s">
        <v>85</v>
      </c>
      <c r="AW481" s="14" t="s">
        <v>32</v>
      </c>
      <c r="AX481" s="14" t="s">
        <v>76</v>
      </c>
      <c r="AY481" s="262" t="s">
        <v>174</v>
      </c>
    </row>
    <row r="482" s="14" customFormat="1">
      <c r="A482" s="14"/>
      <c r="B482" s="252"/>
      <c r="C482" s="253"/>
      <c r="D482" s="243" t="s">
        <v>183</v>
      </c>
      <c r="E482" s="254" t="s">
        <v>1</v>
      </c>
      <c r="F482" s="255" t="s">
        <v>595</v>
      </c>
      <c r="G482" s="253"/>
      <c r="H482" s="256">
        <v>0.752</v>
      </c>
      <c r="I482" s="257"/>
      <c r="J482" s="253"/>
      <c r="K482" s="253"/>
      <c r="L482" s="258"/>
      <c r="M482" s="259"/>
      <c r="N482" s="260"/>
      <c r="O482" s="260"/>
      <c r="P482" s="260"/>
      <c r="Q482" s="260"/>
      <c r="R482" s="260"/>
      <c r="S482" s="260"/>
      <c r="T482" s="26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2" t="s">
        <v>183</v>
      </c>
      <c r="AU482" s="262" t="s">
        <v>85</v>
      </c>
      <c r="AV482" s="14" t="s">
        <v>85</v>
      </c>
      <c r="AW482" s="14" t="s">
        <v>32</v>
      </c>
      <c r="AX482" s="14" t="s">
        <v>76</v>
      </c>
      <c r="AY482" s="262" t="s">
        <v>174</v>
      </c>
    </row>
    <row r="483" s="15" customFormat="1">
      <c r="A483" s="15"/>
      <c r="B483" s="263"/>
      <c r="C483" s="264"/>
      <c r="D483" s="243" t="s">
        <v>183</v>
      </c>
      <c r="E483" s="265" t="s">
        <v>112</v>
      </c>
      <c r="F483" s="266" t="s">
        <v>187</v>
      </c>
      <c r="G483" s="264"/>
      <c r="H483" s="267">
        <v>1.3180000000000001</v>
      </c>
      <c r="I483" s="268"/>
      <c r="J483" s="264"/>
      <c r="K483" s="264"/>
      <c r="L483" s="269"/>
      <c r="M483" s="270"/>
      <c r="N483" s="271"/>
      <c r="O483" s="271"/>
      <c r="P483" s="271"/>
      <c r="Q483" s="271"/>
      <c r="R483" s="271"/>
      <c r="S483" s="271"/>
      <c r="T483" s="272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3" t="s">
        <v>183</v>
      </c>
      <c r="AU483" s="273" t="s">
        <v>85</v>
      </c>
      <c r="AV483" s="15" t="s">
        <v>188</v>
      </c>
      <c r="AW483" s="15" t="s">
        <v>32</v>
      </c>
      <c r="AX483" s="15" t="s">
        <v>76</v>
      </c>
      <c r="AY483" s="273" t="s">
        <v>174</v>
      </c>
    </row>
    <row r="484" s="16" customFormat="1">
      <c r="A484" s="16"/>
      <c r="B484" s="274"/>
      <c r="C484" s="275"/>
      <c r="D484" s="243" t="s">
        <v>183</v>
      </c>
      <c r="E484" s="276" t="s">
        <v>1</v>
      </c>
      <c r="F484" s="277" t="s">
        <v>189</v>
      </c>
      <c r="G484" s="275"/>
      <c r="H484" s="278">
        <v>1.3180000000000001</v>
      </c>
      <c r="I484" s="279"/>
      <c r="J484" s="275"/>
      <c r="K484" s="275"/>
      <c r="L484" s="280"/>
      <c r="M484" s="281"/>
      <c r="N484" s="282"/>
      <c r="O484" s="282"/>
      <c r="P484" s="282"/>
      <c r="Q484" s="282"/>
      <c r="R484" s="282"/>
      <c r="S484" s="282"/>
      <c r="T484" s="283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84" t="s">
        <v>183</v>
      </c>
      <c r="AU484" s="284" t="s">
        <v>85</v>
      </c>
      <c r="AV484" s="16" t="s">
        <v>181</v>
      </c>
      <c r="AW484" s="16" t="s">
        <v>32</v>
      </c>
      <c r="AX484" s="16" t="s">
        <v>83</v>
      </c>
      <c r="AY484" s="284" t="s">
        <v>174</v>
      </c>
    </row>
    <row r="485" s="2" customFormat="1" ht="24.15" customHeight="1">
      <c r="A485" s="39"/>
      <c r="B485" s="40"/>
      <c r="C485" s="285" t="s">
        <v>596</v>
      </c>
      <c r="D485" s="285" t="s">
        <v>256</v>
      </c>
      <c r="E485" s="286" t="s">
        <v>597</v>
      </c>
      <c r="F485" s="287" t="s">
        <v>598</v>
      </c>
      <c r="G485" s="288" t="s">
        <v>231</v>
      </c>
      <c r="H485" s="289">
        <v>1.3180000000000001</v>
      </c>
      <c r="I485" s="290"/>
      <c r="J485" s="291">
        <f>ROUND(I485*H485,2)</f>
        <v>0</v>
      </c>
      <c r="K485" s="287" t="s">
        <v>1</v>
      </c>
      <c r="L485" s="292"/>
      <c r="M485" s="293" t="s">
        <v>1</v>
      </c>
      <c r="N485" s="294" t="s">
        <v>41</v>
      </c>
      <c r="O485" s="92"/>
      <c r="P485" s="237">
        <f>O485*H485</f>
        <v>0</v>
      </c>
      <c r="Q485" s="237">
        <v>1</v>
      </c>
      <c r="R485" s="237">
        <f>Q485*H485</f>
        <v>1.3180000000000001</v>
      </c>
      <c r="S485" s="237">
        <v>0</v>
      </c>
      <c r="T485" s="23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9" t="s">
        <v>224</v>
      </c>
      <c r="AT485" s="239" t="s">
        <v>256</v>
      </c>
      <c r="AU485" s="239" t="s">
        <v>85</v>
      </c>
      <c r="AY485" s="18" t="s">
        <v>174</v>
      </c>
      <c r="BE485" s="240">
        <f>IF(N485="základní",J485,0)</f>
        <v>0</v>
      </c>
      <c r="BF485" s="240">
        <f>IF(N485="snížená",J485,0)</f>
        <v>0</v>
      </c>
      <c r="BG485" s="240">
        <f>IF(N485="zákl. přenesená",J485,0)</f>
        <v>0</v>
      </c>
      <c r="BH485" s="240">
        <f>IF(N485="sníž. přenesená",J485,0)</f>
        <v>0</v>
      </c>
      <c r="BI485" s="240">
        <f>IF(N485="nulová",J485,0)</f>
        <v>0</v>
      </c>
      <c r="BJ485" s="18" t="s">
        <v>83</v>
      </c>
      <c r="BK485" s="240">
        <f>ROUND(I485*H485,2)</f>
        <v>0</v>
      </c>
      <c r="BL485" s="18" t="s">
        <v>181</v>
      </c>
      <c r="BM485" s="239" t="s">
        <v>599</v>
      </c>
    </row>
    <row r="486" s="14" customFormat="1">
      <c r="A486" s="14"/>
      <c r="B486" s="252"/>
      <c r="C486" s="253"/>
      <c r="D486" s="243" t="s">
        <v>183</v>
      </c>
      <c r="E486" s="254" t="s">
        <v>1</v>
      </c>
      <c r="F486" s="255" t="s">
        <v>112</v>
      </c>
      <c r="G486" s="253"/>
      <c r="H486" s="256">
        <v>1.3180000000000001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2" t="s">
        <v>183</v>
      </c>
      <c r="AU486" s="262" t="s">
        <v>85</v>
      </c>
      <c r="AV486" s="14" t="s">
        <v>85</v>
      </c>
      <c r="AW486" s="14" t="s">
        <v>32</v>
      </c>
      <c r="AX486" s="14" t="s">
        <v>76</v>
      </c>
      <c r="AY486" s="262" t="s">
        <v>174</v>
      </c>
    </row>
    <row r="487" s="16" customFormat="1">
      <c r="A487" s="16"/>
      <c r="B487" s="274"/>
      <c r="C487" s="275"/>
      <c r="D487" s="243" t="s">
        <v>183</v>
      </c>
      <c r="E487" s="276" t="s">
        <v>1</v>
      </c>
      <c r="F487" s="277" t="s">
        <v>189</v>
      </c>
      <c r="G487" s="275"/>
      <c r="H487" s="278">
        <v>1.3180000000000001</v>
      </c>
      <c r="I487" s="279"/>
      <c r="J487" s="275"/>
      <c r="K487" s="275"/>
      <c r="L487" s="280"/>
      <c r="M487" s="281"/>
      <c r="N487" s="282"/>
      <c r="O487" s="282"/>
      <c r="P487" s="282"/>
      <c r="Q487" s="282"/>
      <c r="R487" s="282"/>
      <c r="S487" s="282"/>
      <c r="T487" s="283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T487" s="284" t="s">
        <v>183</v>
      </c>
      <c r="AU487" s="284" t="s">
        <v>85</v>
      </c>
      <c r="AV487" s="16" t="s">
        <v>181</v>
      </c>
      <c r="AW487" s="16" t="s">
        <v>32</v>
      </c>
      <c r="AX487" s="16" t="s">
        <v>83</v>
      </c>
      <c r="AY487" s="284" t="s">
        <v>174</v>
      </c>
    </row>
    <row r="488" s="2" customFormat="1" ht="24.15" customHeight="1">
      <c r="A488" s="39"/>
      <c r="B488" s="40"/>
      <c r="C488" s="228" t="s">
        <v>600</v>
      </c>
      <c r="D488" s="228" t="s">
        <v>176</v>
      </c>
      <c r="E488" s="229" t="s">
        <v>590</v>
      </c>
      <c r="F488" s="230" t="s">
        <v>591</v>
      </c>
      <c r="G488" s="231" t="s">
        <v>231</v>
      </c>
      <c r="H488" s="232">
        <v>1.9239999999999999</v>
      </c>
      <c r="I488" s="233"/>
      <c r="J488" s="234">
        <f>ROUND(I488*H488,2)</f>
        <v>0</v>
      </c>
      <c r="K488" s="230" t="s">
        <v>180</v>
      </c>
      <c r="L488" s="45"/>
      <c r="M488" s="235" t="s">
        <v>1</v>
      </c>
      <c r="N488" s="236" t="s">
        <v>41</v>
      </c>
      <c r="O488" s="92"/>
      <c r="P488" s="237">
        <f>O488*H488</f>
        <v>0</v>
      </c>
      <c r="Q488" s="237">
        <v>0</v>
      </c>
      <c r="R488" s="237">
        <f>Q488*H488</f>
        <v>0</v>
      </c>
      <c r="S488" s="237">
        <v>0</v>
      </c>
      <c r="T488" s="23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9" t="s">
        <v>181</v>
      </c>
      <c r="AT488" s="239" t="s">
        <v>176</v>
      </c>
      <c r="AU488" s="239" t="s">
        <v>85</v>
      </c>
      <c r="AY488" s="18" t="s">
        <v>174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8" t="s">
        <v>83</v>
      </c>
      <c r="BK488" s="240">
        <f>ROUND(I488*H488,2)</f>
        <v>0</v>
      </c>
      <c r="BL488" s="18" t="s">
        <v>181</v>
      </c>
      <c r="BM488" s="239" t="s">
        <v>601</v>
      </c>
    </row>
    <row r="489" s="14" customFormat="1">
      <c r="A489" s="14"/>
      <c r="B489" s="252"/>
      <c r="C489" s="253"/>
      <c r="D489" s="243" t="s">
        <v>183</v>
      </c>
      <c r="E489" s="254" t="s">
        <v>1</v>
      </c>
      <c r="F489" s="255" t="s">
        <v>602</v>
      </c>
      <c r="G489" s="253"/>
      <c r="H489" s="256">
        <v>0.048000000000000001</v>
      </c>
      <c r="I489" s="257"/>
      <c r="J489" s="253"/>
      <c r="K489" s="253"/>
      <c r="L489" s="258"/>
      <c r="M489" s="259"/>
      <c r="N489" s="260"/>
      <c r="O489" s="260"/>
      <c r="P489" s="260"/>
      <c r="Q489" s="260"/>
      <c r="R489" s="260"/>
      <c r="S489" s="260"/>
      <c r="T489" s="26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2" t="s">
        <v>183</v>
      </c>
      <c r="AU489" s="262" t="s">
        <v>85</v>
      </c>
      <c r="AV489" s="14" t="s">
        <v>85</v>
      </c>
      <c r="AW489" s="14" t="s">
        <v>32</v>
      </c>
      <c r="AX489" s="14" t="s">
        <v>76</v>
      </c>
      <c r="AY489" s="262" t="s">
        <v>174</v>
      </c>
    </row>
    <row r="490" s="14" customFormat="1">
      <c r="A490" s="14"/>
      <c r="B490" s="252"/>
      <c r="C490" s="253"/>
      <c r="D490" s="243" t="s">
        <v>183</v>
      </c>
      <c r="E490" s="254" t="s">
        <v>1</v>
      </c>
      <c r="F490" s="255" t="s">
        <v>603</v>
      </c>
      <c r="G490" s="253"/>
      <c r="H490" s="256">
        <v>1.8759999999999999</v>
      </c>
      <c r="I490" s="257"/>
      <c r="J490" s="253"/>
      <c r="K490" s="253"/>
      <c r="L490" s="258"/>
      <c r="M490" s="259"/>
      <c r="N490" s="260"/>
      <c r="O490" s="260"/>
      <c r="P490" s="260"/>
      <c r="Q490" s="260"/>
      <c r="R490" s="260"/>
      <c r="S490" s="260"/>
      <c r="T490" s="26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2" t="s">
        <v>183</v>
      </c>
      <c r="AU490" s="262" t="s">
        <v>85</v>
      </c>
      <c r="AV490" s="14" t="s">
        <v>85</v>
      </c>
      <c r="AW490" s="14" t="s">
        <v>32</v>
      </c>
      <c r="AX490" s="14" t="s">
        <v>76</v>
      </c>
      <c r="AY490" s="262" t="s">
        <v>174</v>
      </c>
    </row>
    <row r="491" s="15" customFormat="1">
      <c r="A491" s="15"/>
      <c r="B491" s="263"/>
      <c r="C491" s="264"/>
      <c r="D491" s="243" t="s">
        <v>183</v>
      </c>
      <c r="E491" s="265" t="s">
        <v>1</v>
      </c>
      <c r="F491" s="266" t="s">
        <v>187</v>
      </c>
      <c r="G491" s="264"/>
      <c r="H491" s="267">
        <v>1.9239999999999999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3" t="s">
        <v>183</v>
      </c>
      <c r="AU491" s="273" t="s">
        <v>85</v>
      </c>
      <c r="AV491" s="15" t="s">
        <v>188</v>
      </c>
      <c r="AW491" s="15" t="s">
        <v>32</v>
      </c>
      <c r="AX491" s="15" t="s">
        <v>76</v>
      </c>
      <c r="AY491" s="273" t="s">
        <v>174</v>
      </c>
    </row>
    <row r="492" s="16" customFormat="1">
      <c r="A492" s="16"/>
      <c r="B492" s="274"/>
      <c r="C492" s="275"/>
      <c r="D492" s="243" t="s">
        <v>183</v>
      </c>
      <c r="E492" s="276" t="s">
        <v>1</v>
      </c>
      <c r="F492" s="277" t="s">
        <v>189</v>
      </c>
      <c r="G492" s="275"/>
      <c r="H492" s="278">
        <v>1.9239999999999999</v>
      </c>
      <c r="I492" s="279"/>
      <c r="J492" s="275"/>
      <c r="K492" s="275"/>
      <c r="L492" s="280"/>
      <c r="M492" s="281"/>
      <c r="N492" s="282"/>
      <c r="O492" s="282"/>
      <c r="P492" s="282"/>
      <c r="Q492" s="282"/>
      <c r="R492" s="282"/>
      <c r="S492" s="282"/>
      <c r="T492" s="283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84" t="s">
        <v>183</v>
      </c>
      <c r="AU492" s="284" t="s">
        <v>85</v>
      </c>
      <c r="AV492" s="16" t="s">
        <v>181</v>
      </c>
      <c r="AW492" s="16" t="s">
        <v>32</v>
      </c>
      <c r="AX492" s="16" t="s">
        <v>83</v>
      </c>
      <c r="AY492" s="284" t="s">
        <v>174</v>
      </c>
    </row>
    <row r="493" s="2" customFormat="1" ht="21.75" customHeight="1">
      <c r="A493" s="39"/>
      <c r="B493" s="40"/>
      <c r="C493" s="285" t="s">
        <v>604</v>
      </c>
      <c r="D493" s="285" t="s">
        <v>256</v>
      </c>
      <c r="E493" s="286" t="s">
        <v>605</v>
      </c>
      <c r="F493" s="287" t="s">
        <v>606</v>
      </c>
      <c r="G493" s="288" t="s">
        <v>231</v>
      </c>
      <c r="H493" s="289">
        <v>1.9239999999999999</v>
      </c>
      <c r="I493" s="290"/>
      <c r="J493" s="291">
        <f>ROUND(I493*H493,2)</f>
        <v>0</v>
      </c>
      <c r="K493" s="287" t="s">
        <v>1</v>
      </c>
      <c r="L493" s="292"/>
      <c r="M493" s="293" t="s">
        <v>1</v>
      </c>
      <c r="N493" s="294" t="s">
        <v>41</v>
      </c>
      <c r="O493" s="92"/>
      <c r="P493" s="237">
        <f>O493*H493</f>
        <v>0</v>
      </c>
      <c r="Q493" s="237">
        <v>1</v>
      </c>
      <c r="R493" s="237">
        <f>Q493*H493</f>
        <v>1.9239999999999999</v>
      </c>
      <c r="S493" s="237">
        <v>0</v>
      </c>
      <c r="T493" s="23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9" t="s">
        <v>224</v>
      </c>
      <c r="AT493" s="239" t="s">
        <v>256</v>
      </c>
      <c r="AU493" s="239" t="s">
        <v>85</v>
      </c>
      <c r="AY493" s="18" t="s">
        <v>174</v>
      </c>
      <c r="BE493" s="240">
        <f>IF(N493="základní",J493,0)</f>
        <v>0</v>
      </c>
      <c r="BF493" s="240">
        <f>IF(N493="snížená",J493,0)</f>
        <v>0</v>
      </c>
      <c r="BG493" s="240">
        <f>IF(N493="zákl. přenesená",J493,0)</f>
        <v>0</v>
      </c>
      <c r="BH493" s="240">
        <f>IF(N493="sníž. přenesená",J493,0)</f>
        <v>0</v>
      </c>
      <c r="BI493" s="240">
        <f>IF(N493="nulová",J493,0)</f>
        <v>0</v>
      </c>
      <c r="BJ493" s="18" t="s">
        <v>83</v>
      </c>
      <c r="BK493" s="240">
        <f>ROUND(I493*H493,2)</f>
        <v>0</v>
      </c>
      <c r="BL493" s="18" t="s">
        <v>181</v>
      </c>
      <c r="BM493" s="239" t="s">
        <v>607</v>
      </c>
    </row>
    <row r="494" s="2" customFormat="1" ht="16.5" customHeight="1">
      <c r="A494" s="39"/>
      <c r="B494" s="40"/>
      <c r="C494" s="228" t="s">
        <v>608</v>
      </c>
      <c r="D494" s="228" t="s">
        <v>176</v>
      </c>
      <c r="E494" s="229" t="s">
        <v>609</v>
      </c>
      <c r="F494" s="230" t="s">
        <v>610</v>
      </c>
      <c r="G494" s="231" t="s">
        <v>203</v>
      </c>
      <c r="H494" s="232">
        <v>3.069</v>
      </c>
      <c r="I494" s="233"/>
      <c r="J494" s="234">
        <f>ROUND(I494*H494,2)</f>
        <v>0</v>
      </c>
      <c r="K494" s="230" t="s">
        <v>180</v>
      </c>
      <c r="L494" s="45"/>
      <c r="M494" s="235" t="s">
        <v>1</v>
      </c>
      <c r="N494" s="236" t="s">
        <v>41</v>
      </c>
      <c r="O494" s="92"/>
      <c r="P494" s="237">
        <f>O494*H494</f>
        <v>0</v>
      </c>
      <c r="Q494" s="237">
        <v>0</v>
      </c>
      <c r="R494" s="237">
        <f>Q494*H494</f>
        <v>0</v>
      </c>
      <c r="S494" s="237">
        <v>2.3999999999999999</v>
      </c>
      <c r="T494" s="238">
        <f>S494*H494</f>
        <v>7.3655999999999997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9" t="s">
        <v>181</v>
      </c>
      <c r="AT494" s="239" t="s">
        <v>176</v>
      </c>
      <c r="AU494" s="239" t="s">
        <v>85</v>
      </c>
      <c r="AY494" s="18" t="s">
        <v>174</v>
      </c>
      <c r="BE494" s="240">
        <f>IF(N494="základní",J494,0)</f>
        <v>0</v>
      </c>
      <c r="BF494" s="240">
        <f>IF(N494="snížená",J494,0)</f>
        <v>0</v>
      </c>
      <c r="BG494" s="240">
        <f>IF(N494="zákl. přenesená",J494,0)</f>
        <v>0</v>
      </c>
      <c r="BH494" s="240">
        <f>IF(N494="sníž. přenesená",J494,0)</f>
        <v>0</v>
      </c>
      <c r="BI494" s="240">
        <f>IF(N494="nulová",J494,0)</f>
        <v>0</v>
      </c>
      <c r="BJ494" s="18" t="s">
        <v>83</v>
      </c>
      <c r="BK494" s="240">
        <f>ROUND(I494*H494,2)</f>
        <v>0</v>
      </c>
      <c r="BL494" s="18" t="s">
        <v>181</v>
      </c>
      <c r="BM494" s="239" t="s">
        <v>611</v>
      </c>
    </row>
    <row r="495" s="14" customFormat="1">
      <c r="A495" s="14"/>
      <c r="B495" s="252"/>
      <c r="C495" s="253"/>
      <c r="D495" s="243" t="s">
        <v>183</v>
      </c>
      <c r="E495" s="254" t="s">
        <v>1</v>
      </c>
      <c r="F495" s="255" t="s">
        <v>612</v>
      </c>
      <c r="G495" s="253"/>
      <c r="H495" s="256">
        <v>3.069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2" t="s">
        <v>183</v>
      </c>
      <c r="AU495" s="262" t="s">
        <v>85</v>
      </c>
      <c r="AV495" s="14" t="s">
        <v>85</v>
      </c>
      <c r="AW495" s="14" t="s">
        <v>32</v>
      </c>
      <c r="AX495" s="14" t="s">
        <v>76</v>
      </c>
      <c r="AY495" s="262" t="s">
        <v>174</v>
      </c>
    </row>
    <row r="496" s="15" customFormat="1">
      <c r="A496" s="15"/>
      <c r="B496" s="263"/>
      <c r="C496" s="264"/>
      <c r="D496" s="243" t="s">
        <v>183</v>
      </c>
      <c r="E496" s="265" t="s">
        <v>1</v>
      </c>
      <c r="F496" s="266" t="s">
        <v>187</v>
      </c>
      <c r="G496" s="264"/>
      <c r="H496" s="267">
        <v>3.069</v>
      </c>
      <c r="I496" s="268"/>
      <c r="J496" s="264"/>
      <c r="K496" s="264"/>
      <c r="L496" s="269"/>
      <c r="M496" s="270"/>
      <c r="N496" s="271"/>
      <c r="O496" s="271"/>
      <c r="P496" s="271"/>
      <c r="Q496" s="271"/>
      <c r="R496" s="271"/>
      <c r="S496" s="271"/>
      <c r="T496" s="27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3" t="s">
        <v>183</v>
      </c>
      <c r="AU496" s="273" t="s">
        <v>85</v>
      </c>
      <c r="AV496" s="15" t="s">
        <v>188</v>
      </c>
      <c r="AW496" s="15" t="s">
        <v>32</v>
      </c>
      <c r="AX496" s="15" t="s">
        <v>76</v>
      </c>
      <c r="AY496" s="273" t="s">
        <v>174</v>
      </c>
    </row>
    <row r="497" s="16" customFormat="1">
      <c r="A497" s="16"/>
      <c r="B497" s="274"/>
      <c r="C497" s="275"/>
      <c r="D497" s="243" t="s">
        <v>183</v>
      </c>
      <c r="E497" s="276" t="s">
        <v>1</v>
      </c>
      <c r="F497" s="277" t="s">
        <v>189</v>
      </c>
      <c r="G497" s="275"/>
      <c r="H497" s="278">
        <v>3.069</v>
      </c>
      <c r="I497" s="279"/>
      <c r="J497" s="275"/>
      <c r="K497" s="275"/>
      <c r="L497" s="280"/>
      <c r="M497" s="281"/>
      <c r="N497" s="282"/>
      <c r="O497" s="282"/>
      <c r="P497" s="282"/>
      <c r="Q497" s="282"/>
      <c r="R497" s="282"/>
      <c r="S497" s="282"/>
      <c r="T497" s="283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84" t="s">
        <v>183</v>
      </c>
      <c r="AU497" s="284" t="s">
        <v>85</v>
      </c>
      <c r="AV497" s="16" t="s">
        <v>181</v>
      </c>
      <c r="AW497" s="16" t="s">
        <v>32</v>
      </c>
      <c r="AX497" s="16" t="s">
        <v>83</v>
      </c>
      <c r="AY497" s="284" t="s">
        <v>174</v>
      </c>
    </row>
    <row r="498" s="2" customFormat="1" ht="16.5" customHeight="1">
      <c r="A498" s="39"/>
      <c r="B498" s="40"/>
      <c r="C498" s="228" t="s">
        <v>613</v>
      </c>
      <c r="D498" s="228" t="s">
        <v>176</v>
      </c>
      <c r="E498" s="229" t="s">
        <v>614</v>
      </c>
      <c r="F498" s="230" t="s">
        <v>615</v>
      </c>
      <c r="G498" s="231" t="s">
        <v>203</v>
      </c>
      <c r="H498" s="232">
        <v>4.774</v>
      </c>
      <c r="I498" s="233"/>
      <c r="J498" s="234">
        <f>ROUND(I498*H498,2)</f>
        <v>0</v>
      </c>
      <c r="K498" s="230" t="s">
        <v>180</v>
      </c>
      <c r="L498" s="45"/>
      <c r="M498" s="235" t="s">
        <v>1</v>
      </c>
      <c r="N498" s="236" t="s">
        <v>41</v>
      </c>
      <c r="O498" s="92"/>
      <c r="P498" s="237">
        <f>O498*H498</f>
        <v>0</v>
      </c>
      <c r="Q498" s="237">
        <v>0</v>
      </c>
      <c r="R498" s="237">
        <f>Q498*H498</f>
        <v>0</v>
      </c>
      <c r="S498" s="237">
        <v>2.3999999999999999</v>
      </c>
      <c r="T498" s="238">
        <f>S498*H498</f>
        <v>11.457599999999999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9" t="s">
        <v>181</v>
      </c>
      <c r="AT498" s="239" t="s">
        <v>176</v>
      </c>
      <c r="AU498" s="239" t="s">
        <v>85</v>
      </c>
      <c r="AY498" s="18" t="s">
        <v>174</v>
      </c>
      <c r="BE498" s="240">
        <f>IF(N498="základní",J498,0)</f>
        <v>0</v>
      </c>
      <c r="BF498" s="240">
        <f>IF(N498="snížená",J498,0)</f>
        <v>0</v>
      </c>
      <c r="BG498" s="240">
        <f>IF(N498="zákl. přenesená",J498,0)</f>
        <v>0</v>
      </c>
      <c r="BH498" s="240">
        <f>IF(N498="sníž. přenesená",J498,0)</f>
        <v>0</v>
      </c>
      <c r="BI498" s="240">
        <f>IF(N498="nulová",J498,0)</f>
        <v>0</v>
      </c>
      <c r="BJ498" s="18" t="s">
        <v>83</v>
      </c>
      <c r="BK498" s="240">
        <f>ROUND(I498*H498,2)</f>
        <v>0</v>
      </c>
      <c r="BL498" s="18" t="s">
        <v>181</v>
      </c>
      <c r="BM498" s="239" t="s">
        <v>616</v>
      </c>
    </row>
    <row r="499" s="14" customFormat="1">
      <c r="A499" s="14"/>
      <c r="B499" s="252"/>
      <c r="C499" s="253"/>
      <c r="D499" s="243" t="s">
        <v>183</v>
      </c>
      <c r="E499" s="254" t="s">
        <v>1</v>
      </c>
      <c r="F499" s="255" t="s">
        <v>617</v>
      </c>
      <c r="G499" s="253"/>
      <c r="H499" s="256">
        <v>4.774</v>
      </c>
      <c r="I499" s="257"/>
      <c r="J499" s="253"/>
      <c r="K499" s="253"/>
      <c r="L499" s="258"/>
      <c r="M499" s="259"/>
      <c r="N499" s="260"/>
      <c r="O499" s="260"/>
      <c r="P499" s="260"/>
      <c r="Q499" s="260"/>
      <c r="R499" s="260"/>
      <c r="S499" s="260"/>
      <c r="T499" s="26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2" t="s">
        <v>183</v>
      </c>
      <c r="AU499" s="262" t="s">
        <v>85</v>
      </c>
      <c r="AV499" s="14" t="s">
        <v>85</v>
      </c>
      <c r="AW499" s="14" t="s">
        <v>32</v>
      </c>
      <c r="AX499" s="14" t="s">
        <v>76</v>
      </c>
      <c r="AY499" s="262" t="s">
        <v>174</v>
      </c>
    </row>
    <row r="500" s="15" customFormat="1">
      <c r="A500" s="15"/>
      <c r="B500" s="263"/>
      <c r="C500" s="264"/>
      <c r="D500" s="243" t="s">
        <v>183</v>
      </c>
      <c r="E500" s="265" t="s">
        <v>1</v>
      </c>
      <c r="F500" s="266" t="s">
        <v>187</v>
      </c>
      <c r="G500" s="264"/>
      <c r="H500" s="267">
        <v>4.774</v>
      </c>
      <c r="I500" s="268"/>
      <c r="J500" s="264"/>
      <c r="K500" s="264"/>
      <c r="L500" s="269"/>
      <c r="M500" s="270"/>
      <c r="N500" s="271"/>
      <c r="O500" s="271"/>
      <c r="P500" s="271"/>
      <c r="Q500" s="271"/>
      <c r="R500" s="271"/>
      <c r="S500" s="271"/>
      <c r="T500" s="272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3" t="s">
        <v>183</v>
      </c>
      <c r="AU500" s="273" t="s">
        <v>85</v>
      </c>
      <c r="AV500" s="15" t="s">
        <v>188</v>
      </c>
      <c r="AW500" s="15" t="s">
        <v>32</v>
      </c>
      <c r="AX500" s="15" t="s">
        <v>76</v>
      </c>
      <c r="AY500" s="273" t="s">
        <v>174</v>
      </c>
    </row>
    <row r="501" s="16" customFormat="1">
      <c r="A501" s="16"/>
      <c r="B501" s="274"/>
      <c r="C501" s="275"/>
      <c r="D501" s="243" t="s">
        <v>183</v>
      </c>
      <c r="E501" s="276" t="s">
        <v>1</v>
      </c>
      <c r="F501" s="277" t="s">
        <v>189</v>
      </c>
      <c r="G501" s="275"/>
      <c r="H501" s="278">
        <v>4.774</v>
      </c>
      <c r="I501" s="279"/>
      <c r="J501" s="275"/>
      <c r="K501" s="275"/>
      <c r="L501" s="280"/>
      <c r="M501" s="281"/>
      <c r="N501" s="282"/>
      <c r="O501" s="282"/>
      <c r="P501" s="282"/>
      <c r="Q501" s="282"/>
      <c r="R501" s="282"/>
      <c r="S501" s="282"/>
      <c r="T501" s="283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84" t="s">
        <v>183</v>
      </c>
      <c r="AU501" s="284" t="s">
        <v>85</v>
      </c>
      <c r="AV501" s="16" t="s">
        <v>181</v>
      </c>
      <c r="AW501" s="16" t="s">
        <v>32</v>
      </c>
      <c r="AX501" s="16" t="s">
        <v>83</v>
      </c>
      <c r="AY501" s="284" t="s">
        <v>174</v>
      </c>
    </row>
    <row r="502" s="2" customFormat="1" ht="24.15" customHeight="1">
      <c r="A502" s="39"/>
      <c r="B502" s="40"/>
      <c r="C502" s="228" t="s">
        <v>618</v>
      </c>
      <c r="D502" s="228" t="s">
        <v>176</v>
      </c>
      <c r="E502" s="229" t="s">
        <v>619</v>
      </c>
      <c r="F502" s="230" t="s">
        <v>620</v>
      </c>
      <c r="G502" s="231" t="s">
        <v>439</v>
      </c>
      <c r="H502" s="232">
        <v>5.8499999999999996</v>
      </c>
      <c r="I502" s="233"/>
      <c r="J502" s="234">
        <f>ROUND(I502*H502,2)</f>
        <v>0</v>
      </c>
      <c r="K502" s="230" t="s">
        <v>180</v>
      </c>
      <c r="L502" s="45"/>
      <c r="M502" s="235" t="s">
        <v>1</v>
      </c>
      <c r="N502" s="236" t="s">
        <v>41</v>
      </c>
      <c r="O502" s="92"/>
      <c r="P502" s="237">
        <f>O502*H502</f>
        <v>0</v>
      </c>
      <c r="Q502" s="237">
        <v>0</v>
      </c>
      <c r="R502" s="237">
        <f>Q502*H502</f>
        <v>0</v>
      </c>
      <c r="S502" s="237">
        <v>0.070000000000000007</v>
      </c>
      <c r="T502" s="238">
        <f>S502*H502</f>
        <v>0.40950000000000003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9" t="s">
        <v>181</v>
      </c>
      <c r="AT502" s="239" t="s">
        <v>176</v>
      </c>
      <c r="AU502" s="239" t="s">
        <v>85</v>
      </c>
      <c r="AY502" s="18" t="s">
        <v>174</v>
      </c>
      <c r="BE502" s="240">
        <f>IF(N502="základní",J502,0)</f>
        <v>0</v>
      </c>
      <c r="BF502" s="240">
        <f>IF(N502="snížená",J502,0)</f>
        <v>0</v>
      </c>
      <c r="BG502" s="240">
        <f>IF(N502="zákl. přenesená",J502,0)</f>
        <v>0</v>
      </c>
      <c r="BH502" s="240">
        <f>IF(N502="sníž. přenesená",J502,0)</f>
        <v>0</v>
      </c>
      <c r="BI502" s="240">
        <f>IF(N502="nulová",J502,0)</f>
        <v>0</v>
      </c>
      <c r="BJ502" s="18" t="s">
        <v>83</v>
      </c>
      <c r="BK502" s="240">
        <f>ROUND(I502*H502,2)</f>
        <v>0</v>
      </c>
      <c r="BL502" s="18" t="s">
        <v>181</v>
      </c>
      <c r="BM502" s="239" t="s">
        <v>621</v>
      </c>
    </row>
    <row r="503" s="14" customFormat="1">
      <c r="A503" s="14"/>
      <c r="B503" s="252"/>
      <c r="C503" s="253"/>
      <c r="D503" s="243" t="s">
        <v>183</v>
      </c>
      <c r="E503" s="254" t="s">
        <v>1</v>
      </c>
      <c r="F503" s="255" t="s">
        <v>622</v>
      </c>
      <c r="G503" s="253"/>
      <c r="H503" s="256">
        <v>5.8499999999999996</v>
      </c>
      <c r="I503" s="257"/>
      <c r="J503" s="253"/>
      <c r="K503" s="253"/>
      <c r="L503" s="258"/>
      <c r="M503" s="259"/>
      <c r="N503" s="260"/>
      <c r="O503" s="260"/>
      <c r="P503" s="260"/>
      <c r="Q503" s="260"/>
      <c r="R503" s="260"/>
      <c r="S503" s="260"/>
      <c r="T503" s="26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2" t="s">
        <v>183</v>
      </c>
      <c r="AU503" s="262" t="s">
        <v>85</v>
      </c>
      <c r="AV503" s="14" t="s">
        <v>85</v>
      </c>
      <c r="AW503" s="14" t="s">
        <v>32</v>
      </c>
      <c r="AX503" s="14" t="s">
        <v>76</v>
      </c>
      <c r="AY503" s="262" t="s">
        <v>174</v>
      </c>
    </row>
    <row r="504" s="16" customFormat="1">
      <c r="A504" s="16"/>
      <c r="B504" s="274"/>
      <c r="C504" s="275"/>
      <c r="D504" s="243" t="s">
        <v>183</v>
      </c>
      <c r="E504" s="276" t="s">
        <v>1</v>
      </c>
      <c r="F504" s="277" t="s">
        <v>189</v>
      </c>
      <c r="G504" s="275"/>
      <c r="H504" s="278">
        <v>5.8499999999999996</v>
      </c>
      <c r="I504" s="279"/>
      <c r="J504" s="275"/>
      <c r="K504" s="275"/>
      <c r="L504" s="280"/>
      <c r="M504" s="281"/>
      <c r="N504" s="282"/>
      <c r="O504" s="282"/>
      <c r="P504" s="282"/>
      <c r="Q504" s="282"/>
      <c r="R504" s="282"/>
      <c r="S504" s="282"/>
      <c r="T504" s="283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T504" s="284" t="s">
        <v>183</v>
      </c>
      <c r="AU504" s="284" t="s">
        <v>85</v>
      </c>
      <c r="AV504" s="16" t="s">
        <v>181</v>
      </c>
      <c r="AW504" s="16" t="s">
        <v>32</v>
      </c>
      <c r="AX504" s="16" t="s">
        <v>83</v>
      </c>
      <c r="AY504" s="284" t="s">
        <v>174</v>
      </c>
    </row>
    <row r="505" s="2" customFormat="1" ht="24.15" customHeight="1">
      <c r="A505" s="39"/>
      <c r="B505" s="40"/>
      <c r="C505" s="228" t="s">
        <v>623</v>
      </c>
      <c r="D505" s="228" t="s">
        <v>176</v>
      </c>
      <c r="E505" s="229" t="s">
        <v>624</v>
      </c>
      <c r="F505" s="230" t="s">
        <v>625</v>
      </c>
      <c r="G505" s="231" t="s">
        <v>203</v>
      </c>
      <c r="H505" s="232">
        <v>0.33000000000000002</v>
      </c>
      <c r="I505" s="233"/>
      <c r="J505" s="234">
        <f>ROUND(I505*H505,2)</f>
        <v>0</v>
      </c>
      <c r="K505" s="230" t="s">
        <v>180</v>
      </c>
      <c r="L505" s="45"/>
      <c r="M505" s="235" t="s">
        <v>1</v>
      </c>
      <c r="N505" s="236" t="s">
        <v>41</v>
      </c>
      <c r="O505" s="92"/>
      <c r="P505" s="237">
        <f>O505*H505</f>
        <v>0</v>
      </c>
      <c r="Q505" s="237">
        <v>0</v>
      </c>
      <c r="R505" s="237">
        <f>Q505*H505</f>
        <v>0</v>
      </c>
      <c r="S505" s="237">
        <v>1.6000000000000001</v>
      </c>
      <c r="T505" s="238">
        <f>S505*H505</f>
        <v>0.52800000000000002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9" t="s">
        <v>181</v>
      </c>
      <c r="AT505" s="239" t="s">
        <v>176</v>
      </c>
      <c r="AU505" s="239" t="s">
        <v>85</v>
      </c>
      <c r="AY505" s="18" t="s">
        <v>174</v>
      </c>
      <c r="BE505" s="240">
        <f>IF(N505="základní",J505,0)</f>
        <v>0</v>
      </c>
      <c r="BF505" s="240">
        <f>IF(N505="snížená",J505,0)</f>
        <v>0</v>
      </c>
      <c r="BG505" s="240">
        <f>IF(N505="zákl. přenesená",J505,0)</f>
        <v>0</v>
      </c>
      <c r="BH505" s="240">
        <f>IF(N505="sníž. přenesená",J505,0)</f>
        <v>0</v>
      </c>
      <c r="BI505" s="240">
        <f>IF(N505="nulová",J505,0)</f>
        <v>0</v>
      </c>
      <c r="BJ505" s="18" t="s">
        <v>83</v>
      </c>
      <c r="BK505" s="240">
        <f>ROUND(I505*H505,2)</f>
        <v>0</v>
      </c>
      <c r="BL505" s="18" t="s">
        <v>181</v>
      </c>
      <c r="BM505" s="239" t="s">
        <v>626</v>
      </c>
    </row>
    <row r="506" s="13" customFormat="1">
      <c r="A506" s="13"/>
      <c r="B506" s="241"/>
      <c r="C506" s="242"/>
      <c r="D506" s="243" t="s">
        <v>183</v>
      </c>
      <c r="E506" s="244" t="s">
        <v>1</v>
      </c>
      <c r="F506" s="245" t="s">
        <v>184</v>
      </c>
      <c r="G506" s="242"/>
      <c r="H506" s="244" t="s">
        <v>1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1" t="s">
        <v>183</v>
      </c>
      <c r="AU506" s="251" t="s">
        <v>85</v>
      </c>
      <c r="AV506" s="13" t="s">
        <v>83</v>
      </c>
      <c r="AW506" s="13" t="s">
        <v>32</v>
      </c>
      <c r="AX506" s="13" t="s">
        <v>76</v>
      </c>
      <c r="AY506" s="251" t="s">
        <v>174</v>
      </c>
    </row>
    <row r="507" s="14" customFormat="1">
      <c r="A507" s="14"/>
      <c r="B507" s="252"/>
      <c r="C507" s="253"/>
      <c r="D507" s="243" t="s">
        <v>183</v>
      </c>
      <c r="E507" s="254" t="s">
        <v>1</v>
      </c>
      <c r="F507" s="255" t="s">
        <v>627</v>
      </c>
      <c r="G507" s="253"/>
      <c r="H507" s="256">
        <v>0.33000000000000002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2" t="s">
        <v>183</v>
      </c>
      <c r="AU507" s="262" t="s">
        <v>85</v>
      </c>
      <c r="AV507" s="14" t="s">
        <v>85</v>
      </c>
      <c r="AW507" s="14" t="s">
        <v>32</v>
      </c>
      <c r="AX507" s="14" t="s">
        <v>76</v>
      </c>
      <c r="AY507" s="262" t="s">
        <v>174</v>
      </c>
    </row>
    <row r="508" s="15" customFormat="1">
      <c r="A508" s="15"/>
      <c r="B508" s="263"/>
      <c r="C508" s="264"/>
      <c r="D508" s="243" t="s">
        <v>183</v>
      </c>
      <c r="E508" s="265" t="s">
        <v>1</v>
      </c>
      <c r="F508" s="266" t="s">
        <v>187</v>
      </c>
      <c r="G508" s="264"/>
      <c r="H508" s="267">
        <v>0.33000000000000002</v>
      </c>
      <c r="I508" s="268"/>
      <c r="J508" s="264"/>
      <c r="K508" s="264"/>
      <c r="L508" s="269"/>
      <c r="M508" s="270"/>
      <c r="N508" s="271"/>
      <c r="O508" s="271"/>
      <c r="P508" s="271"/>
      <c r="Q508" s="271"/>
      <c r="R508" s="271"/>
      <c r="S508" s="271"/>
      <c r="T508" s="272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3" t="s">
        <v>183</v>
      </c>
      <c r="AU508" s="273" t="s">
        <v>85</v>
      </c>
      <c r="AV508" s="15" t="s">
        <v>188</v>
      </c>
      <c r="AW508" s="15" t="s">
        <v>32</v>
      </c>
      <c r="AX508" s="15" t="s">
        <v>76</v>
      </c>
      <c r="AY508" s="273" t="s">
        <v>174</v>
      </c>
    </row>
    <row r="509" s="16" customFormat="1">
      <c r="A509" s="16"/>
      <c r="B509" s="274"/>
      <c r="C509" s="275"/>
      <c r="D509" s="243" t="s">
        <v>183</v>
      </c>
      <c r="E509" s="276" t="s">
        <v>1</v>
      </c>
      <c r="F509" s="277" t="s">
        <v>189</v>
      </c>
      <c r="G509" s="275"/>
      <c r="H509" s="278">
        <v>0.33000000000000002</v>
      </c>
      <c r="I509" s="279"/>
      <c r="J509" s="275"/>
      <c r="K509" s="275"/>
      <c r="L509" s="280"/>
      <c r="M509" s="281"/>
      <c r="N509" s="282"/>
      <c r="O509" s="282"/>
      <c r="P509" s="282"/>
      <c r="Q509" s="282"/>
      <c r="R509" s="282"/>
      <c r="S509" s="282"/>
      <c r="T509" s="283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84" t="s">
        <v>183</v>
      </c>
      <c r="AU509" s="284" t="s">
        <v>85</v>
      </c>
      <c r="AV509" s="16" t="s">
        <v>181</v>
      </c>
      <c r="AW509" s="16" t="s">
        <v>32</v>
      </c>
      <c r="AX509" s="16" t="s">
        <v>83</v>
      </c>
      <c r="AY509" s="284" t="s">
        <v>174</v>
      </c>
    </row>
    <row r="510" s="2" customFormat="1" ht="37.8" customHeight="1">
      <c r="A510" s="39"/>
      <c r="B510" s="40"/>
      <c r="C510" s="228" t="s">
        <v>628</v>
      </c>
      <c r="D510" s="228" t="s">
        <v>176</v>
      </c>
      <c r="E510" s="229" t="s">
        <v>629</v>
      </c>
      <c r="F510" s="230" t="s">
        <v>630</v>
      </c>
      <c r="G510" s="231" t="s">
        <v>203</v>
      </c>
      <c r="H510" s="232">
        <v>2.8050000000000002</v>
      </c>
      <c r="I510" s="233"/>
      <c r="J510" s="234">
        <f>ROUND(I510*H510,2)</f>
        <v>0</v>
      </c>
      <c r="K510" s="230" t="s">
        <v>180</v>
      </c>
      <c r="L510" s="45"/>
      <c r="M510" s="235" t="s">
        <v>1</v>
      </c>
      <c r="N510" s="236" t="s">
        <v>41</v>
      </c>
      <c r="O510" s="92"/>
      <c r="P510" s="237">
        <f>O510*H510</f>
        <v>0</v>
      </c>
      <c r="Q510" s="237">
        <v>0</v>
      </c>
      <c r="R510" s="237">
        <f>Q510*H510</f>
        <v>0</v>
      </c>
      <c r="S510" s="237">
        <v>2.2000000000000002</v>
      </c>
      <c r="T510" s="238">
        <f>S510*H510</f>
        <v>6.1710000000000012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9" t="s">
        <v>181</v>
      </c>
      <c r="AT510" s="239" t="s">
        <v>176</v>
      </c>
      <c r="AU510" s="239" t="s">
        <v>85</v>
      </c>
      <c r="AY510" s="18" t="s">
        <v>174</v>
      </c>
      <c r="BE510" s="240">
        <f>IF(N510="základní",J510,0)</f>
        <v>0</v>
      </c>
      <c r="BF510" s="240">
        <f>IF(N510="snížená",J510,0)</f>
        <v>0</v>
      </c>
      <c r="BG510" s="240">
        <f>IF(N510="zákl. přenesená",J510,0)</f>
        <v>0</v>
      </c>
      <c r="BH510" s="240">
        <f>IF(N510="sníž. přenesená",J510,0)</f>
        <v>0</v>
      </c>
      <c r="BI510" s="240">
        <f>IF(N510="nulová",J510,0)</f>
        <v>0</v>
      </c>
      <c r="BJ510" s="18" t="s">
        <v>83</v>
      </c>
      <c r="BK510" s="240">
        <f>ROUND(I510*H510,2)</f>
        <v>0</v>
      </c>
      <c r="BL510" s="18" t="s">
        <v>181</v>
      </c>
      <c r="BM510" s="239" t="s">
        <v>631</v>
      </c>
    </row>
    <row r="511" s="13" customFormat="1">
      <c r="A511" s="13"/>
      <c r="B511" s="241"/>
      <c r="C511" s="242"/>
      <c r="D511" s="243" t="s">
        <v>183</v>
      </c>
      <c r="E511" s="244" t="s">
        <v>1</v>
      </c>
      <c r="F511" s="245" t="s">
        <v>632</v>
      </c>
      <c r="G511" s="242"/>
      <c r="H511" s="244" t="s">
        <v>1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1" t="s">
        <v>183</v>
      </c>
      <c r="AU511" s="251" t="s">
        <v>85</v>
      </c>
      <c r="AV511" s="13" t="s">
        <v>83</v>
      </c>
      <c r="AW511" s="13" t="s">
        <v>32</v>
      </c>
      <c r="AX511" s="13" t="s">
        <v>76</v>
      </c>
      <c r="AY511" s="251" t="s">
        <v>174</v>
      </c>
    </row>
    <row r="512" s="14" customFormat="1">
      <c r="A512" s="14"/>
      <c r="B512" s="252"/>
      <c r="C512" s="253"/>
      <c r="D512" s="243" t="s">
        <v>183</v>
      </c>
      <c r="E512" s="254" t="s">
        <v>1</v>
      </c>
      <c r="F512" s="255" t="s">
        <v>633</v>
      </c>
      <c r="G512" s="253"/>
      <c r="H512" s="256">
        <v>2.8050000000000002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2" t="s">
        <v>183</v>
      </c>
      <c r="AU512" s="262" t="s">
        <v>85</v>
      </c>
      <c r="AV512" s="14" t="s">
        <v>85</v>
      </c>
      <c r="AW512" s="14" t="s">
        <v>32</v>
      </c>
      <c r="AX512" s="14" t="s">
        <v>76</v>
      </c>
      <c r="AY512" s="262" t="s">
        <v>174</v>
      </c>
    </row>
    <row r="513" s="15" customFormat="1">
      <c r="A513" s="15"/>
      <c r="B513" s="263"/>
      <c r="C513" s="264"/>
      <c r="D513" s="243" t="s">
        <v>183</v>
      </c>
      <c r="E513" s="265" t="s">
        <v>1</v>
      </c>
      <c r="F513" s="266" t="s">
        <v>187</v>
      </c>
      <c r="G513" s="264"/>
      <c r="H513" s="267">
        <v>2.8050000000000002</v>
      </c>
      <c r="I513" s="268"/>
      <c r="J513" s="264"/>
      <c r="K513" s="264"/>
      <c r="L513" s="269"/>
      <c r="M513" s="270"/>
      <c r="N513" s="271"/>
      <c r="O513" s="271"/>
      <c r="P513" s="271"/>
      <c r="Q513" s="271"/>
      <c r="R513" s="271"/>
      <c r="S513" s="271"/>
      <c r="T513" s="272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3" t="s">
        <v>183</v>
      </c>
      <c r="AU513" s="273" t="s">
        <v>85</v>
      </c>
      <c r="AV513" s="15" t="s">
        <v>188</v>
      </c>
      <c r="AW513" s="15" t="s">
        <v>32</v>
      </c>
      <c r="AX513" s="15" t="s">
        <v>76</v>
      </c>
      <c r="AY513" s="273" t="s">
        <v>174</v>
      </c>
    </row>
    <row r="514" s="16" customFormat="1">
      <c r="A514" s="16"/>
      <c r="B514" s="274"/>
      <c r="C514" s="275"/>
      <c r="D514" s="243" t="s">
        <v>183</v>
      </c>
      <c r="E514" s="276" t="s">
        <v>1</v>
      </c>
      <c r="F514" s="277" t="s">
        <v>189</v>
      </c>
      <c r="G514" s="275"/>
      <c r="H514" s="278">
        <v>2.8050000000000002</v>
      </c>
      <c r="I514" s="279"/>
      <c r="J514" s="275"/>
      <c r="K514" s="275"/>
      <c r="L514" s="280"/>
      <c r="M514" s="281"/>
      <c r="N514" s="282"/>
      <c r="O514" s="282"/>
      <c r="P514" s="282"/>
      <c r="Q514" s="282"/>
      <c r="R514" s="282"/>
      <c r="S514" s="282"/>
      <c r="T514" s="283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84" t="s">
        <v>183</v>
      </c>
      <c r="AU514" s="284" t="s">
        <v>85</v>
      </c>
      <c r="AV514" s="16" t="s">
        <v>181</v>
      </c>
      <c r="AW514" s="16" t="s">
        <v>32</v>
      </c>
      <c r="AX514" s="16" t="s">
        <v>83</v>
      </c>
      <c r="AY514" s="284" t="s">
        <v>174</v>
      </c>
    </row>
    <row r="515" s="2" customFormat="1" ht="33" customHeight="1">
      <c r="A515" s="39"/>
      <c r="B515" s="40"/>
      <c r="C515" s="228" t="s">
        <v>634</v>
      </c>
      <c r="D515" s="228" t="s">
        <v>176</v>
      </c>
      <c r="E515" s="229" t="s">
        <v>635</v>
      </c>
      <c r="F515" s="230" t="s">
        <v>636</v>
      </c>
      <c r="G515" s="231" t="s">
        <v>179</v>
      </c>
      <c r="H515" s="232">
        <v>28.050000000000001</v>
      </c>
      <c r="I515" s="233"/>
      <c r="J515" s="234">
        <f>ROUND(I515*H515,2)</f>
        <v>0</v>
      </c>
      <c r="K515" s="230" t="s">
        <v>180</v>
      </c>
      <c r="L515" s="45"/>
      <c r="M515" s="235" t="s">
        <v>1</v>
      </c>
      <c r="N515" s="236" t="s">
        <v>41</v>
      </c>
      <c r="O515" s="92"/>
      <c r="P515" s="237">
        <f>O515*H515</f>
        <v>0</v>
      </c>
      <c r="Q515" s="237">
        <v>0</v>
      </c>
      <c r="R515" s="237">
        <f>Q515*H515</f>
        <v>0</v>
      </c>
      <c r="S515" s="237">
        <v>0.089999999999999997</v>
      </c>
      <c r="T515" s="238">
        <f>S515*H515</f>
        <v>2.5245000000000002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9" t="s">
        <v>181</v>
      </c>
      <c r="AT515" s="239" t="s">
        <v>176</v>
      </c>
      <c r="AU515" s="239" t="s">
        <v>85</v>
      </c>
      <c r="AY515" s="18" t="s">
        <v>174</v>
      </c>
      <c r="BE515" s="240">
        <f>IF(N515="základní",J515,0)</f>
        <v>0</v>
      </c>
      <c r="BF515" s="240">
        <f>IF(N515="snížená",J515,0)</f>
        <v>0</v>
      </c>
      <c r="BG515" s="240">
        <f>IF(N515="zákl. přenesená",J515,0)</f>
        <v>0</v>
      </c>
      <c r="BH515" s="240">
        <f>IF(N515="sníž. přenesená",J515,0)</f>
        <v>0</v>
      </c>
      <c r="BI515" s="240">
        <f>IF(N515="nulová",J515,0)</f>
        <v>0</v>
      </c>
      <c r="BJ515" s="18" t="s">
        <v>83</v>
      </c>
      <c r="BK515" s="240">
        <f>ROUND(I515*H515,2)</f>
        <v>0</v>
      </c>
      <c r="BL515" s="18" t="s">
        <v>181</v>
      </c>
      <c r="BM515" s="239" t="s">
        <v>637</v>
      </c>
    </row>
    <row r="516" s="13" customFormat="1">
      <c r="A516" s="13"/>
      <c r="B516" s="241"/>
      <c r="C516" s="242"/>
      <c r="D516" s="243" t="s">
        <v>183</v>
      </c>
      <c r="E516" s="244" t="s">
        <v>1</v>
      </c>
      <c r="F516" s="245" t="s">
        <v>632</v>
      </c>
      <c r="G516" s="242"/>
      <c r="H516" s="244" t="s">
        <v>1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1" t="s">
        <v>183</v>
      </c>
      <c r="AU516" s="251" t="s">
        <v>85</v>
      </c>
      <c r="AV516" s="13" t="s">
        <v>83</v>
      </c>
      <c r="AW516" s="13" t="s">
        <v>32</v>
      </c>
      <c r="AX516" s="13" t="s">
        <v>76</v>
      </c>
      <c r="AY516" s="251" t="s">
        <v>174</v>
      </c>
    </row>
    <row r="517" s="14" customFormat="1">
      <c r="A517" s="14"/>
      <c r="B517" s="252"/>
      <c r="C517" s="253"/>
      <c r="D517" s="243" t="s">
        <v>183</v>
      </c>
      <c r="E517" s="254" t="s">
        <v>1</v>
      </c>
      <c r="F517" s="255" t="s">
        <v>638</v>
      </c>
      <c r="G517" s="253"/>
      <c r="H517" s="256">
        <v>28.050000000000001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2" t="s">
        <v>183</v>
      </c>
      <c r="AU517" s="262" t="s">
        <v>85</v>
      </c>
      <c r="AV517" s="14" t="s">
        <v>85</v>
      </c>
      <c r="AW517" s="14" t="s">
        <v>32</v>
      </c>
      <c r="AX517" s="14" t="s">
        <v>76</v>
      </c>
      <c r="AY517" s="262" t="s">
        <v>174</v>
      </c>
    </row>
    <row r="518" s="15" customFormat="1">
      <c r="A518" s="15"/>
      <c r="B518" s="263"/>
      <c r="C518" s="264"/>
      <c r="D518" s="243" t="s">
        <v>183</v>
      </c>
      <c r="E518" s="265" t="s">
        <v>1</v>
      </c>
      <c r="F518" s="266" t="s">
        <v>187</v>
      </c>
      <c r="G518" s="264"/>
      <c r="H518" s="267">
        <v>28.050000000000001</v>
      </c>
      <c r="I518" s="268"/>
      <c r="J518" s="264"/>
      <c r="K518" s="264"/>
      <c r="L518" s="269"/>
      <c r="M518" s="270"/>
      <c r="N518" s="271"/>
      <c r="O518" s="271"/>
      <c r="P518" s="271"/>
      <c r="Q518" s="271"/>
      <c r="R518" s="271"/>
      <c r="S518" s="271"/>
      <c r="T518" s="272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3" t="s">
        <v>183</v>
      </c>
      <c r="AU518" s="273" t="s">
        <v>85</v>
      </c>
      <c r="AV518" s="15" t="s">
        <v>188</v>
      </c>
      <c r="AW518" s="15" t="s">
        <v>32</v>
      </c>
      <c r="AX518" s="15" t="s">
        <v>76</v>
      </c>
      <c r="AY518" s="273" t="s">
        <v>174</v>
      </c>
    </row>
    <row r="519" s="16" customFormat="1">
      <c r="A519" s="16"/>
      <c r="B519" s="274"/>
      <c r="C519" s="275"/>
      <c r="D519" s="243" t="s">
        <v>183</v>
      </c>
      <c r="E519" s="276" t="s">
        <v>1</v>
      </c>
      <c r="F519" s="277" t="s">
        <v>189</v>
      </c>
      <c r="G519" s="275"/>
      <c r="H519" s="278">
        <v>28.050000000000001</v>
      </c>
      <c r="I519" s="279"/>
      <c r="J519" s="275"/>
      <c r="K519" s="275"/>
      <c r="L519" s="280"/>
      <c r="M519" s="281"/>
      <c r="N519" s="282"/>
      <c r="O519" s="282"/>
      <c r="P519" s="282"/>
      <c r="Q519" s="282"/>
      <c r="R519" s="282"/>
      <c r="S519" s="282"/>
      <c r="T519" s="283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84" t="s">
        <v>183</v>
      </c>
      <c r="AU519" s="284" t="s">
        <v>85</v>
      </c>
      <c r="AV519" s="16" t="s">
        <v>181</v>
      </c>
      <c r="AW519" s="16" t="s">
        <v>32</v>
      </c>
      <c r="AX519" s="16" t="s">
        <v>83</v>
      </c>
      <c r="AY519" s="284" t="s">
        <v>174</v>
      </c>
    </row>
    <row r="520" s="2" customFormat="1" ht="24.15" customHeight="1">
      <c r="A520" s="39"/>
      <c r="B520" s="40"/>
      <c r="C520" s="228" t="s">
        <v>639</v>
      </c>
      <c r="D520" s="228" t="s">
        <v>176</v>
      </c>
      <c r="E520" s="229" t="s">
        <v>640</v>
      </c>
      <c r="F520" s="230" t="s">
        <v>641</v>
      </c>
      <c r="G520" s="231" t="s">
        <v>439</v>
      </c>
      <c r="H520" s="232">
        <v>3.7349999999999999</v>
      </c>
      <c r="I520" s="233"/>
      <c r="J520" s="234">
        <f>ROUND(I520*H520,2)</f>
        <v>0</v>
      </c>
      <c r="K520" s="230" t="s">
        <v>180</v>
      </c>
      <c r="L520" s="45"/>
      <c r="M520" s="235" t="s">
        <v>1</v>
      </c>
      <c r="N520" s="236" t="s">
        <v>41</v>
      </c>
      <c r="O520" s="92"/>
      <c r="P520" s="237">
        <f>O520*H520</f>
        <v>0</v>
      </c>
      <c r="Q520" s="237">
        <v>0</v>
      </c>
      <c r="R520" s="237">
        <f>Q520*H520</f>
        <v>0</v>
      </c>
      <c r="S520" s="237">
        <v>0.90000000000000002</v>
      </c>
      <c r="T520" s="238">
        <f>S520*H520</f>
        <v>3.3614999999999999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9" t="s">
        <v>181</v>
      </c>
      <c r="AT520" s="239" t="s">
        <v>176</v>
      </c>
      <c r="AU520" s="239" t="s">
        <v>85</v>
      </c>
      <c r="AY520" s="18" t="s">
        <v>174</v>
      </c>
      <c r="BE520" s="240">
        <f>IF(N520="základní",J520,0)</f>
        <v>0</v>
      </c>
      <c r="BF520" s="240">
        <f>IF(N520="snížená",J520,0)</f>
        <v>0</v>
      </c>
      <c r="BG520" s="240">
        <f>IF(N520="zákl. přenesená",J520,0)</f>
        <v>0</v>
      </c>
      <c r="BH520" s="240">
        <f>IF(N520="sníž. přenesená",J520,0)</f>
        <v>0</v>
      </c>
      <c r="BI520" s="240">
        <f>IF(N520="nulová",J520,0)</f>
        <v>0</v>
      </c>
      <c r="BJ520" s="18" t="s">
        <v>83</v>
      </c>
      <c r="BK520" s="240">
        <f>ROUND(I520*H520,2)</f>
        <v>0</v>
      </c>
      <c r="BL520" s="18" t="s">
        <v>181</v>
      </c>
      <c r="BM520" s="239" t="s">
        <v>642</v>
      </c>
    </row>
    <row r="521" s="14" customFormat="1">
      <c r="A521" s="14"/>
      <c r="B521" s="252"/>
      <c r="C521" s="253"/>
      <c r="D521" s="243" t="s">
        <v>183</v>
      </c>
      <c r="E521" s="254" t="s">
        <v>1</v>
      </c>
      <c r="F521" s="255" t="s">
        <v>643</v>
      </c>
      <c r="G521" s="253"/>
      <c r="H521" s="256">
        <v>3.7349999999999999</v>
      </c>
      <c r="I521" s="257"/>
      <c r="J521" s="253"/>
      <c r="K521" s="253"/>
      <c r="L521" s="258"/>
      <c r="M521" s="259"/>
      <c r="N521" s="260"/>
      <c r="O521" s="260"/>
      <c r="P521" s="260"/>
      <c r="Q521" s="260"/>
      <c r="R521" s="260"/>
      <c r="S521" s="260"/>
      <c r="T521" s="26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2" t="s">
        <v>183</v>
      </c>
      <c r="AU521" s="262" t="s">
        <v>85</v>
      </c>
      <c r="AV521" s="14" t="s">
        <v>85</v>
      </c>
      <c r="AW521" s="14" t="s">
        <v>32</v>
      </c>
      <c r="AX521" s="14" t="s">
        <v>76</v>
      </c>
      <c r="AY521" s="262" t="s">
        <v>174</v>
      </c>
    </row>
    <row r="522" s="15" customFormat="1">
      <c r="A522" s="15"/>
      <c r="B522" s="263"/>
      <c r="C522" s="264"/>
      <c r="D522" s="243" t="s">
        <v>183</v>
      </c>
      <c r="E522" s="265" t="s">
        <v>1</v>
      </c>
      <c r="F522" s="266" t="s">
        <v>187</v>
      </c>
      <c r="G522" s="264"/>
      <c r="H522" s="267">
        <v>3.7349999999999999</v>
      </c>
      <c r="I522" s="268"/>
      <c r="J522" s="264"/>
      <c r="K522" s="264"/>
      <c r="L522" s="269"/>
      <c r="M522" s="270"/>
      <c r="N522" s="271"/>
      <c r="O522" s="271"/>
      <c r="P522" s="271"/>
      <c r="Q522" s="271"/>
      <c r="R522" s="271"/>
      <c r="S522" s="271"/>
      <c r="T522" s="272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3" t="s">
        <v>183</v>
      </c>
      <c r="AU522" s="273" t="s">
        <v>85</v>
      </c>
      <c r="AV522" s="15" t="s">
        <v>188</v>
      </c>
      <c r="AW522" s="15" t="s">
        <v>32</v>
      </c>
      <c r="AX522" s="15" t="s">
        <v>76</v>
      </c>
      <c r="AY522" s="273" t="s">
        <v>174</v>
      </c>
    </row>
    <row r="523" s="16" customFormat="1">
      <c r="A523" s="16"/>
      <c r="B523" s="274"/>
      <c r="C523" s="275"/>
      <c r="D523" s="243" t="s">
        <v>183</v>
      </c>
      <c r="E523" s="276" t="s">
        <v>1</v>
      </c>
      <c r="F523" s="277" t="s">
        <v>189</v>
      </c>
      <c r="G523" s="275"/>
      <c r="H523" s="278">
        <v>3.7349999999999999</v>
      </c>
      <c r="I523" s="279"/>
      <c r="J523" s="275"/>
      <c r="K523" s="275"/>
      <c r="L523" s="280"/>
      <c r="M523" s="281"/>
      <c r="N523" s="282"/>
      <c r="O523" s="282"/>
      <c r="P523" s="282"/>
      <c r="Q523" s="282"/>
      <c r="R523" s="282"/>
      <c r="S523" s="282"/>
      <c r="T523" s="283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84" t="s">
        <v>183</v>
      </c>
      <c r="AU523" s="284" t="s">
        <v>85</v>
      </c>
      <c r="AV523" s="16" t="s">
        <v>181</v>
      </c>
      <c r="AW523" s="16" t="s">
        <v>32</v>
      </c>
      <c r="AX523" s="16" t="s">
        <v>83</v>
      </c>
      <c r="AY523" s="284" t="s">
        <v>174</v>
      </c>
    </row>
    <row r="524" s="2" customFormat="1" ht="21.75" customHeight="1">
      <c r="A524" s="39"/>
      <c r="B524" s="40"/>
      <c r="C524" s="228" t="s">
        <v>644</v>
      </c>
      <c r="D524" s="228" t="s">
        <v>176</v>
      </c>
      <c r="E524" s="229" t="s">
        <v>645</v>
      </c>
      <c r="F524" s="230" t="s">
        <v>646</v>
      </c>
      <c r="G524" s="231" t="s">
        <v>439</v>
      </c>
      <c r="H524" s="232">
        <v>137</v>
      </c>
      <c r="I524" s="233"/>
      <c r="J524" s="234">
        <f>ROUND(I524*H524,2)</f>
        <v>0</v>
      </c>
      <c r="K524" s="230" t="s">
        <v>180</v>
      </c>
      <c r="L524" s="45"/>
      <c r="M524" s="235" t="s">
        <v>1</v>
      </c>
      <c r="N524" s="236" t="s">
        <v>41</v>
      </c>
      <c r="O524" s="92"/>
      <c r="P524" s="237">
        <f>O524*H524</f>
        <v>0</v>
      </c>
      <c r="Q524" s="237">
        <v>0</v>
      </c>
      <c r="R524" s="237">
        <f>Q524*H524</f>
        <v>0</v>
      </c>
      <c r="S524" s="237">
        <v>0.058000000000000003</v>
      </c>
      <c r="T524" s="238">
        <f>S524*H524</f>
        <v>7.9460000000000006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9" t="s">
        <v>181</v>
      </c>
      <c r="AT524" s="239" t="s">
        <v>176</v>
      </c>
      <c r="AU524" s="239" t="s">
        <v>85</v>
      </c>
      <c r="AY524" s="18" t="s">
        <v>174</v>
      </c>
      <c r="BE524" s="240">
        <f>IF(N524="základní",J524,0)</f>
        <v>0</v>
      </c>
      <c r="BF524" s="240">
        <f>IF(N524="snížená",J524,0)</f>
        <v>0</v>
      </c>
      <c r="BG524" s="240">
        <f>IF(N524="zákl. přenesená",J524,0)</f>
        <v>0</v>
      </c>
      <c r="BH524" s="240">
        <f>IF(N524="sníž. přenesená",J524,0)</f>
        <v>0</v>
      </c>
      <c r="BI524" s="240">
        <f>IF(N524="nulová",J524,0)</f>
        <v>0</v>
      </c>
      <c r="BJ524" s="18" t="s">
        <v>83</v>
      </c>
      <c r="BK524" s="240">
        <f>ROUND(I524*H524,2)</f>
        <v>0</v>
      </c>
      <c r="BL524" s="18" t="s">
        <v>181</v>
      </c>
      <c r="BM524" s="239" t="s">
        <v>647</v>
      </c>
    </row>
    <row r="525" s="13" customFormat="1">
      <c r="A525" s="13"/>
      <c r="B525" s="241"/>
      <c r="C525" s="242"/>
      <c r="D525" s="243" t="s">
        <v>183</v>
      </c>
      <c r="E525" s="244" t="s">
        <v>1</v>
      </c>
      <c r="F525" s="245" t="s">
        <v>648</v>
      </c>
      <c r="G525" s="242"/>
      <c r="H525" s="244" t="s">
        <v>1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1" t="s">
        <v>183</v>
      </c>
      <c r="AU525" s="251" t="s">
        <v>85</v>
      </c>
      <c r="AV525" s="13" t="s">
        <v>83</v>
      </c>
      <c r="AW525" s="13" t="s">
        <v>32</v>
      </c>
      <c r="AX525" s="13" t="s">
        <v>76</v>
      </c>
      <c r="AY525" s="251" t="s">
        <v>174</v>
      </c>
    </row>
    <row r="526" s="14" customFormat="1">
      <c r="A526" s="14"/>
      <c r="B526" s="252"/>
      <c r="C526" s="253"/>
      <c r="D526" s="243" t="s">
        <v>183</v>
      </c>
      <c r="E526" s="254" t="s">
        <v>1</v>
      </c>
      <c r="F526" s="255" t="s">
        <v>649</v>
      </c>
      <c r="G526" s="253"/>
      <c r="H526" s="256">
        <v>87.5</v>
      </c>
      <c r="I526" s="257"/>
      <c r="J526" s="253"/>
      <c r="K526" s="253"/>
      <c r="L526" s="258"/>
      <c r="M526" s="259"/>
      <c r="N526" s="260"/>
      <c r="O526" s="260"/>
      <c r="P526" s="260"/>
      <c r="Q526" s="260"/>
      <c r="R526" s="260"/>
      <c r="S526" s="260"/>
      <c r="T526" s="26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2" t="s">
        <v>183</v>
      </c>
      <c r="AU526" s="262" t="s">
        <v>85</v>
      </c>
      <c r="AV526" s="14" t="s">
        <v>85</v>
      </c>
      <c r="AW526" s="14" t="s">
        <v>32</v>
      </c>
      <c r="AX526" s="14" t="s">
        <v>76</v>
      </c>
      <c r="AY526" s="262" t="s">
        <v>174</v>
      </c>
    </row>
    <row r="527" s="14" customFormat="1">
      <c r="A527" s="14"/>
      <c r="B527" s="252"/>
      <c r="C527" s="253"/>
      <c r="D527" s="243" t="s">
        <v>183</v>
      </c>
      <c r="E527" s="254" t="s">
        <v>1</v>
      </c>
      <c r="F527" s="255" t="s">
        <v>650</v>
      </c>
      <c r="G527" s="253"/>
      <c r="H527" s="256">
        <v>49.5</v>
      </c>
      <c r="I527" s="257"/>
      <c r="J527" s="253"/>
      <c r="K527" s="253"/>
      <c r="L527" s="258"/>
      <c r="M527" s="259"/>
      <c r="N527" s="260"/>
      <c r="O527" s="260"/>
      <c r="P527" s="260"/>
      <c r="Q527" s="260"/>
      <c r="R527" s="260"/>
      <c r="S527" s="260"/>
      <c r="T527" s="26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2" t="s">
        <v>183</v>
      </c>
      <c r="AU527" s="262" t="s">
        <v>85</v>
      </c>
      <c r="AV527" s="14" t="s">
        <v>85</v>
      </c>
      <c r="AW527" s="14" t="s">
        <v>32</v>
      </c>
      <c r="AX527" s="14" t="s">
        <v>76</v>
      </c>
      <c r="AY527" s="262" t="s">
        <v>174</v>
      </c>
    </row>
    <row r="528" s="15" customFormat="1">
      <c r="A528" s="15"/>
      <c r="B528" s="263"/>
      <c r="C528" s="264"/>
      <c r="D528" s="243" t="s">
        <v>183</v>
      </c>
      <c r="E528" s="265" t="s">
        <v>1</v>
      </c>
      <c r="F528" s="266" t="s">
        <v>187</v>
      </c>
      <c r="G528" s="264"/>
      <c r="H528" s="267">
        <v>137</v>
      </c>
      <c r="I528" s="268"/>
      <c r="J528" s="264"/>
      <c r="K528" s="264"/>
      <c r="L528" s="269"/>
      <c r="M528" s="270"/>
      <c r="N528" s="271"/>
      <c r="O528" s="271"/>
      <c r="P528" s="271"/>
      <c r="Q528" s="271"/>
      <c r="R528" s="271"/>
      <c r="S528" s="271"/>
      <c r="T528" s="27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3" t="s">
        <v>183</v>
      </c>
      <c r="AU528" s="273" t="s">
        <v>85</v>
      </c>
      <c r="AV528" s="15" t="s">
        <v>188</v>
      </c>
      <c r="AW528" s="15" t="s">
        <v>32</v>
      </c>
      <c r="AX528" s="15" t="s">
        <v>76</v>
      </c>
      <c r="AY528" s="273" t="s">
        <v>174</v>
      </c>
    </row>
    <row r="529" s="16" customFormat="1">
      <c r="A529" s="16"/>
      <c r="B529" s="274"/>
      <c r="C529" s="275"/>
      <c r="D529" s="243" t="s">
        <v>183</v>
      </c>
      <c r="E529" s="276" t="s">
        <v>1</v>
      </c>
      <c r="F529" s="277" t="s">
        <v>189</v>
      </c>
      <c r="G529" s="275"/>
      <c r="H529" s="278">
        <v>137</v>
      </c>
      <c r="I529" s="279"/>
      <c r="J529" s="275"/>
      <c r="K529" s="275"/>
      <c r="L529" s="280"/>
      <c r="M529" s="281"/>
      <c r="N529" s="282"/>
      <c r="O529" s="282"/>
      <c r="P529" s="282"/>
      <c r="Q529" s="282"/>
      <c r="R529" s="282"/>
      <c r="S529" s="282"/>
      <c r="T529" s="283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84" t="s">
        <v>183</v>
      </c>
      <c r="AU529" s="284" t="s">
        <v>85</v>
      </c>
      <c r="AV529" s="16" t="s">
        <v>181</v>
      </c>
      <c r="AW529" s="16" t="s">
        <v>32</v>
      </c>
      <c r="AX529" s="16" t="s">
        <v>83</v>
      </c>
      <c r="AY529" s="284" t="s">
        <v>174</v>
      </c>
    </row>
    <row r="530" s="2" customFormat="1" ht="24.15" customHeight="1">
      <c r="A530" s="39"/>
      <c r="B530" s="40"/>
      <c r="C530" s="228" t="s">
        <v>651</v>
      </c>
      <c r="D530" s="228" t="s">
        <v>176</v>
      </c>
      <c r="E530" s="229" t="s">
        <v>652</v>
      </c>
      <c r="F530" s="230" t="s">
        <v>653</v>
      </c>
      <c r="G530" s="231" t="s">
        <v>179</v>
      </c>
      <c r="H530" s="232">
        <v>54.719999999999999</v>
      </c>
      <c r="I530" s="233"/>
      <c r="J530" s="234">
        <f>ROUND(I530*H530,2)</f>
        <v>0</v>
      </c>
      <c r="K530" s="230" t="s">
        <v>180</v>
      </c>
      <c r="L530" s="45"/>
      <c r="M530" s="235" t="s">
        <v>1</v>
      </c>
      <c r="N530" s="236" t="s">
        <v>41</v>
      </c>
      <c r="O530" s="92"/>
      <c r="P530" s="237">
        <f>O530*H530</f>
        <v>0</v>
      </c>
      <c r="Q530" s="237">
        <v>0</v>
      </c>
      <c r="R530" s="237">
        <f>Q530*H530</f>
        <v>0</v>
      </c>
      <c r="S530" s="237">
        <v>0.034000000000000002</v>
      </c>
      <c r="T530" s="238">
        <f>S530*H530</f>
        <v>1.8604800000000001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9" t="s">
        <v>181</v>
      </c>
      <c r="AT530" s="239" t="s">
        <v>176</v>
      </c>
      <c r="AU530" s="239" t="s">
        <v>85</v>
      </c>
      <c r="AY530" s="18" t="s">
        <v>174</v>
      </c>
      <c r="BE530" s="240">
        <f>IF(N530="základní",J530,0)</f>
        <v>0</v>
      </c>
      <c r="BF530" s="240">
        <f>IF(N530="snížená",J530,0)</f>
        <v>0</v>
      </c>
      <c r="BG530" s="240">
        <f>IF(N530="zákl. přenesená",J530,0)</f>
        <v>0</v>
      </c>
      <c r="BH530" s="240">
        <f>IF(N530="sníž. přenesená",J530,0)</f>
        <v>0</v>
      </c>
      <c r="BI530" s="240">
        <f>IF(N530="nulová",J530,0)</f>
        <v>0</v>
      </c>
      <c r="BJ530" s="18" t="s">
        <v>83</v>
      </c>
      <c r="BK530" s="240">
        <f>ROUND(I530*H530,2)</f>
        <v>0</v>
      </c>
      <c r="BL530" s="18" t="s">
        <v>181</v>
      </c>
      <c r="BM530" s="239" t="s">
        <v>654</v>
      </c>
    </row>
    <row r="531" s="13" customFormat="1">
      <c r="A531" s="13"/>
      <c r="B531" s="241"/>
      <c r="C531" s="242"/>
      <c r="D531" s="243" t="s">
        <v>183</v>
      </c>
      <c r="E531" s="244" t="s">
        <v>1</v>
      </c>
      <c r="F531" s="245" t="s">
        <v>184</v>
      </c>
      <c r="G531" s="242"/>
      <c r="H531" s="244" t="s">
        <v>1</v>
      </c>
      <c r="I531" s="246"/>
      <c r="J531" s="242"/>
      <c r="K531" s="242"/>
      <c r="L531" s="247"/>
      <c r="M531" s="248"/>
      <c r="N531" s="249"/>
      <c r="O531" s="249"/>
      <c r="P531" s="249"/>
      <c r="Q531" s="249"/>
      <c r="R531" s="249"/>
      <c r="S531" s="249"/>
      <c r="T531" s="25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1" t="s">
        <v>183</v>
      </c>
      <c r="AU531" s="251" t="s">
        <v>85</v>
      </c>
      <c r="AV531" s="13" t="s">
        <v>83</v>
      </c>
      <c r="AW531" s="13" t="s">
        <v>32</v>
      </c>
      <c r="AX531" s="13" t="s">
        <v>76</v>
      </c>
      <c r="AY531" s="251" t="s">
        <v>174</v>
      </c>
    </row>
    <row r="532" s="14" customFormat="1">
      <c r="A532" s="14"/>
      <c r="B532" s="252"/>
      <c r="C532" s="253"/>
      <c r="D532" s="243" t="s">
        <v>183</v>
      </c>
      <c r="E532" s="254" t="s">
        <v>1</v>
      </c>
      <c r="F532" s="255" t="s">
        <v>655</v>
      </c>
      <c r="G532" s="253"/>
      <c r="H532" s="256">
        <v>54.719999999999999</v>
      </c>
      <c r="I532" s="257"/>
      <c r="J532" s="253"/>
      <c r="K532" s="253"/>
      <c r="L532" s="258"/>
      <c r="M532" s="259"/>
      <c r="N532" s="260"/>
      <c r="O532" s="260"/>
      <c r="P532" s="260"/>
      <c r="Q532" s="260"/>
      <c r="R532" s="260"/>
      <c r="S532" s="260"/>
      <c r="T532" s="26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2" t="s">
        <v>183</v>
      </c>
      <c r="AU532" s="262" t="s">
        <v>85</v>
      </c>
      <c r="AV532" s="14" t="s">
        <v>85</v>
      </c>
      <c r="AW532" s="14" t="s">
        <v>32</v>
      </c>
      <c r="AX532" s="14" t="s">
        <v>76</v>
      </c>
      <c r="AY532" s="262" t="s">
        <v>174</v>
      </c>
    </row>
    <row r="533" s="15" customFormat="1">
      <c r="A533" s="15"/>
      <c r="B533" s="263"/>
      <c r="C533" s="264"/>
      <c r="D533" s="243" t="s">
        <v>183</v>
      </c>
      <c r="E533" s="265" t="s">
        <v>1</v>
      </c>
      <c r="F533" s="266" t="s">
        <v>187</v>
      </c>
      <c r="G533" s="264"/>
      <c r="H533" s="267">
        <v>54.719999999999999</v>
      </c>
      <c r="I533" s="268"/>
      <c r="J533" s="264"/>
      <c r="K533" s="264"/>
      <c r="L533" s="269"/>
      <c r="M533" s="270"/>
      <c r="N533" s="271"/>
      <c r="O533" s="271"/>
      <c r="P533" s="271"/>
      <c r="Q533" s="271"/>
      <c r="R533" s="271"/>
      <c r="S533" s="271"/>
      <c r="T533" s="272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3" t="s">
        <v>183</v>
      </c>
      <c r="AU533" s="273" t="s">
        <v>85</v>
      </c>
      <c r="AV533" s="15" t="s">
        <v>188</v>
      </c>
      <c r="AW533" s="15" t="s">
        <v>32</v>
      </c>
      <c r="AX533" s="15" t="s">
        <v>76</v>
      </c>
      <c r="AY533" s="273" t="s">
        <v>174</v>
      </c>
    </row>
    <row r="534" s="16" customFormat="1">
      <c r="A534" s="16"/>
      <c r="B534" s="274"/>
      <c r="C534" s="275"/>
      <c r="D534" s="243" t="s">
        <v>183</v>
      </c>
      <c r="E534" s="276" t="s">
        <v>1</v>
      </c>
      <c r="F534" s="277" t="s">
        <v>189</v>
      </c>
      <c r="G534" s="275"/>
      <c r="H534" s="278">
        <v>54.719999999999999</v>
      </c>
      <c r="I534" s="279"/>
      <c r="J534" s="275"/>
      <c r="K534" s="275"/>
      <c r="L534" s="280"/>
      <c r="M534" s="281"/>
      <c r="N534" s="282"/>
      <c r="O534" s="282"/>
      <c r="P534" s="282"/>
      <c r="Q534" s="282"/>
      <c r="R534" s="282"/>
      <c r="S534" s="282"/>
      <c r="T534" s="283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84" t="s">
        <v>183</v>
      </c>
      <c r="AU534" s="284" t="s">
        <v>85</v>
      </c>
      <c r="AV534" s="16" t="s">
        <v>181</v>
      </c>
      <c r="AW534" s="16" t="s">
        <v>32</v>
      </c>
      <c r="AX534" s="16" t="s">
        <v>83</v>
      </c>
      <c r="AY534" s="284" t="s">
        <v>174</v>
      </c>
    </row>
    <row r="535" s="2" customFormat="1" ht="24.15" customHeight="1">
      <c r="A535" s="39"/>
      <c r="B535" s="40"/>
      <c r="C535" s="228" t="s">
        <v>656</v>
      </c>
      <c r="D535" s="228" t="s">
        <v>176</v>
      </c>
      <c r="E535" s="229" t="s">
        <v>657</v>
      </c>
      <c r="F535" s="230" t="s">
        <v>658</v>
      </c>
      <c r="G535" s="231" t="s">
        <v>179</v>
      </c>
      <c r="H535" s="232">
        <v>113.346</v>
      </c>
      <c r="I535" s="233"/>
      <c r="J535" s="234">
        <f>ROUND(I535*H535,2)</f>
        <v>0</v>
      </c>
      <c r="K535" s="230" t="s">
        <v>180</v>
      </c>
      <c r="L535" s="45"/>
      <c r="M535" s="235" t="s">
        <v>1</v>
      </c>
      <c r="N535" s="236" t="s">
        <v>41</v>
      </c>
      <c r="O535" s="92"/>
      <c r="P535" s="237">
        <f>O535*H535</f>
        <v>0</v>
      </c>
      <c r="Q535" s="237">
        <v>0</v>
      </c>
      <c r="R535" s="237">
        <f>Q535*H535</f>
        <v>0</v>
      </c>
      <c r="S535" s="237">
        <v>0.034000000000000002</v>
      </c>
      <c r="T535" s="238">
        <f>S535*H535</f>
        <v>3.8537640000000004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9" t="s">
        <v>181</v>
      </c>
      <c r="AT535" s="239" t="s">
        <v>176</v>
      </c>
      <c r="AU535" s="239" t="s">
        <v>85</v>
      </c>
      <c r="AY535" s="18" t="s">
        <v>174</v>
      </c>
      <c r="BE535" s="240">
        <f>IF(N535="základní",J535,0)</f>
        <v>0</v>
      </c>
      <c r="BF535" s="240">
        <f>IF(N535="snížená",J535,0)</f>
        <v>0</v>
      </c>
      <c r="BG535" s="240">
        <f>IF(N535="zákl. přenesená",J535,0)</f>
        <v>0</v>
      </c>
      <c r="BH535" s="240">
        <f>IF(N535="sníž. přenesená",J535,0)</f>
        <v>0</v>
      </c>
      <c r="BI535" s="240">
        <f>IF(N535="nulová",J535,0)</f>
        <v>0</v>
      </c>
      <c r="BJ535" s="18" t="s">
        <v>83</v>
      </c>
      <c r="BK535" s="240">
        <f>ROUND(I535*H535,2)</f>
        <v>0</v>
      </c>
      <c r="BL535" s="18" t="s">
        <v>181</v>
      </c>
      <c r="BM535" s="239" t="s">
        <v>659</v>
      </c>
    </row>
    <row r="536" s="13" customFormat="1">
      <c r="A536" s="13"/>
      <c r="B536" s="241"/>
      <c r="C536" s="242"/>
      <c r="D536" s="243" t="s">
        <v>183</v>
      </c>
      <c r="E536" s="244" t="s">
        <v>1</v>
      </c>
      <c r="F536" s="245" t="s">
        <v>184</v>
      </c>
      <c r="G536" s="242"/>
      <c r="H536" s="244" t="s">
        <v>1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1" t="s">
        <v>183</v>
      </c>
      <c r="AU536" s="251" t="s">
        <v>85</v>
      </c>
      <c r="AV536" s="13" t="s">
        <v>83</v>
      </c>
      <c r="AW536" s="13" t="s">
        <v>32</v>
      </c>
      <c r="AX536" s="13" t="s">
        <v>76</v>
      </c>
      <c r="AY536" s="251" t="s">
        <v>174</v>
      </c>
    </row>
    <row r="537" s="14" customFormat="1">
      <c r="A537" s="14"/>
      <c r="B537" s="252"/>
      <c r="C537" s="253"/>
      <c r="D537" s="243" t="s">
        <v>183</v>
      </c>
      <c r="E537" s="254" t="s">
        <v>1</v>
      </c>
      <c r="F537" s="255" t="s">
        <v>660</v>
      </c>
      <c r="G537" s="253"/>
      <c r="H537" s="256">
        <v>35.100000000000001</v>
      </c>
      <c r="I537" s="257"/>
      <c r="J537" s="253"/>
      <c r="K537" s="253"/>
      <c r="L537" s="258"/>
      <c r="M537" s="259"/>
      <c r="N537" s="260"/>
      <c r="O537" s="260"/>
      <c r="P537" s="260"/>
      <c r="Q537" s="260"/>
      <c r="R537" s="260"/>
      <c r="S537" s="260"/>
      <c r="T537" s="26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2" t="s">
        <v>183</v>
      </c>
      <c r="AU537" s="262" t="s">
        <v>85</v>
      </c>
      <c r="AV537" s="14" t="s">
        <v>85</v>
      </c>
      <c r="AW537" s="14" t="s">
        <v>32</v>
      </c>
      <c r="AX537" s="14" t="s">
        <v>76</v>
      </c>
      <c r="AY537" s="262" t="s">
        <v>174</v>
      </c>
    </row>
    <row r="538" s="15" customFormat="1">
      <c r="A538" s="15"/>
      <c r="B538" s="263"/>
      <c r="C538" s="264"/>
      <c r="D538" s="243" t="s">
        <v>183</v>
      </c>
      <c r="E538" s="265" t="s">
        <v>1</v>
      </c>
      <c r="F538" s="266" t="s">
        <v>187</v>
      </c>
      <c r="G538" s="264"/>
      <c r="H538" s="267">
        <v>35.100000000000001</v>
      </c>
      <c r="I538" s="268"/>
      <c r="J538" s="264"/>
      <c r="K538" s="264"/>
      <c r="L538" s="269"/>
      <c r="M538" s="270"/>
      <c r="N538" s="271"/>
      <c r="O538" s="271"/>
      <c r="P538" s="271"/>
      <c r="Q538" s="271"/>
      <c r="R538" s="271"/>
      <c r="S538" s="271"/>
      <c r="T538" s="272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3" t="s">
        <v>183</v>
      </c>
      <c r="AU538" s="273" t="s">
        <v>85</v>
      </c>
      <c r="AV538" s="15" t="s">
        <v>188</v>
      </c>
      <c r="AW538" s="15" t="s">
        <v>32</v>
      </c>
      <c r="AX538" s="15" t="s">
        <v>76</v>
      </c>
      <c r="AY538" s="273" t="s">
        <v>174</v>
      </c>
    </row>
    <row r="539" s="13" customFormat="1">
      <c r="A539" s="13"/>
      <c r="B539" s="241"/>
      <c r="C539" s="242"/>
      <c r="D539" s="243" t="s">
        <v>183</v>
      </c>
      <c r="E539" s="244" t="s">
        <v>1</v>
      </c>
      <c r="F539" s="245" t="s">
        <v>632</v>
      </c>
      <c r="G539" s="242"/>
      <c r="H539" s="244" t="s">
        <v>1</v>
      </c>
      <c r="I539" s="246"/>
      <c r="J539" s="242"/>
      <c r="K539" s="242"/>
      <c r="L539" s="247"/>
      <c r="M539" s="248"/>
      <c r="N539" s="249"/>
      <c r="O539" s="249"/>
      <c r="P539" s="249"/>
      <c r="Q539" s="249"/>
      <c r="R539" s="249"/>
      <c r="S539" s="249"/>
      <c r="T539" s="25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1" t="s">
        <v>183</v>
      </c>
      <c r="AU539" s="251" t="s">
        <v>85</v>
      </c>
      <c r="AV539" s="13" t="s">
        <v>83</v>
      </c>
      <c r="AW539" s="13" t="s">
        <v>32</v>
      </c>
      <c r="AX539" s="13" t="s">
        <v>76</v>
      </c>
      <c r="AY539" s="251" t="s">
        <v>174</v>
      </c>
    </row>
    <row r="540" s="14" customFormat="1">
      <c r="A540" s="14"/>
      <c r="B540" s="252"/>
      <c r="C540" s="253"/>
      <c r="D540" s="243" t="s">
        <v>183</v>
      </c>
      <c r="E540" s="254" t="s">
        <v>1</v>
      </c>
      <c r="F540" s="255" t="s">
        <v>661</v>
      </c>
      <c r="G540" s="253"/>
      <c r="H540" s="256">
        <v>32.886000000000003</v>
      </c>
      <c r="I540" s="257"/>
      <c r="J540" s="253"/>
      <c r="K540" s="253"/>
      <c r="L540" s="258"/>
      <c r="M540" s="259"/>
      <c r="N540" s="260"/>
      <c r="O540" s="260"/>
      <c r="P540" s="260"/>
      <c r="Q540" s="260"/>
      <c r="R540" s="260"/>
      <c r="S540" s="260"/>
      <c r="T540" s="26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2" t="s">
        <v>183</v>
      </c>
      <c r="AU540" s="262" t="s">
        <v>85</v>
      </c>
      <c r="AV540" s="14" t="s">
        <v>85</v>
      </c>
      <c r="AW540" s="14" t="s">
        <v>32</v>
      </c>
      <c r="AX540" s="14" t="s">
        <v>76</v>
      </c>
      <c r="AY540" s="262" t="s">
        <v>174</v>
      </c>
    </row>
    <row r="541" s="14" customFormat="1">
      <c r="A541" s="14"/>
      <c r="B541" s="252"/>
      <c r="C541" s="253"/>
      <c r="D541" s="243" t="s">
        <v>183</v>
      </c>
      <c r="E541" s="254" t="s">
        <v>1</v>
      </c>
      <c r="F541" s="255" t="s">
        <v>662</v>
      </c>
      <c r="G541" s="253"/>
      <c r="H541" s="256">
        <v>45.359999999999999</v>
      </c>
      <c r="I541" s="257"/>
      <c r="J541" s="253"/>
      <c r="K541" s="253"/>
      <c r="L541" s="258"/>
      <c r="M541" s="259"/>
      <c r="N541" s="260"/>
      <c r="O541" s="260"/>
      <c r="P541" s="260"/>
      <c r="Q541" s="260"/>
      <c r="R541" s="260"/>
      <c r="S541" s="260"/>
      <c r="T541" s="26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2" t="s">
        <v>183</v>
      </c>
      <c r="AU541" s="262" t="s">
        <v>85</v>
      </c>
      <c r="AV541" s="14" t="s">
        <v>85</v>
      </c>
      <c r="AW541" s="14" t="s">
        <v>32</v>
      </c>
      <c r="AX541" s="14" t="s">
        <v>76</v>
      </c>
      <c r="AY541" s="262" t="s">
        <v>174</v>
      </c>
    </row>
    <row r="542" s="15" customFormat="1">
      <c r="A542" s="15"/>
      <c r="B542" s="263"/>
      <c r="C542" s="264"/>
      <c r="D542" s="243" t="s">
        <v>183</v>
      </c>
      <c r="E542" s="265" t="s">
        <v>1</v>
      </c>
      <c r="F542" s="266" t="s">
        <v>187</v>
      </c>
      <c r="G542" s="264"/>
      <c r="H542" s="267">
        <v>78.245999999999995</v>
      </c>
      <c r="I542" s="268"/>
      <c r="J542" s="264"/>
      <c r="K542" s="264"/>
      <c r="L542" s="269"/>
      <c r="M542" s="270"/>
      <c r="N542" s="271"/>
      <c r="O542" s="271"/>
      <c r="P542" s="271"/>
      <c r="Q542" s="271"/>
      <c r="R542" s="271"/>
      <c r="S542" s="271"/>
      <c r="T542" s="272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3" t="s">
        <v>183</v>
      </c>
      <c r="AU542" s="273" t="s">
        <v>85</v>
      </c>
      <c r="AV542" s="15" t="s">
        <v>188</v>
      </c>
      <c r="AW542" s="15" t="s">
        <v>32</v>
      </c>
      <c r="AX542" s="15" t="s">
        <v>76</v>
      </c>
      <c r="AY542" s="273" t="s">
        <v>174</v>
      </c>
    </row>
    <row r="543" s="16" customFormat="1">
      <c r="A543" s="16"/>
      <c r="B543" s="274"/>
      <c r="C543" s="275"/>
      <c r="D543" s="243" t="s">
        <v>183</v>
      </c>
      <c r="E543" s="276" t="s">
        <v>1</v>
      </c>
      <c r="F543" s="277" t="s">
        <v>189</v>
      </c>
      <c r="G543" s="275"/>
      <c r="H543" s="278">
        <v>113.346</v>
      </c>
      <c r="I543" s="279"/>
      <c r="J543" s="275"/>
      <c r="K543" s="275"/>
      <c r="L543" s="280"/>
      <c r="M543" s="281"/>
      <c r="N543" s="282"/>
      <c r="O543" s="282"/>
      <c r="P543" s="282"/>
      <c r="Q543" s="282"/>
      <c r="R543" s="282"/>
      <c r="S543" s="282"/>
      <c r="T543" s="283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84" t="s">
        <v>183</v>
      </c>
      <c r="AU543" s="284" t="s">
        <v>85</v>
      </c>
      <c r="AV543" s="16" t="s">
        <v>181</v>
      </c>
      <c r="AW543" s="16" t="s">
        <v>32</v>
      </c>
      <c r="AX543" s="16" t="s">
        <v>83</v>
      </c>
      <c r="AY543" s="284" t="s">
        <v>174</v>
      </c>
    </row>
    <row r="544" s="2" customFormat="1" ht="21.75" customHeight="1">
      <c r="A544" s="39"/>
      <c r="B544" s="40"/>
      <c r="C544" s="228" t="s">
        <v>663</v>
      </c>
      <c r="D544" s="228" t="s">
        <v>176</v>
      </c>
      <c r="E544" s="229" t="s">
        <v>664</v>
      </c>
      <c r="F544" s="230" t="s">
        <v>665</v>
      </c>
      <c r="G544" s="231" t="s">
        <v>179</v>
      </c>
      <c r="H544" s="232">
        <v>3.2999999999999998</v>
      </c>
      <c r="I544" s="233"/>
      <c r="J544" s="234">
        <f>ROUND(I544*H544,2)</f>
        <v>0</v>
      </c>
      <c r="K544" s="230" t="s">
        <v>180</v>
      </c>
      <c r="L544" s="45"/>
      <c r="M544" s="235" t="s">
        <v>1</v>
      </c>
      <c r="N544" s="236" t="s">
        <v>41</v>
      </c>
      <c r="O544" s="92"/>
      <c r="P544" s="237">
        <f>O544*H544</f>
        <v>0</v>
      </c>
      <c r="Q544" s="237">
        <v>0</v>
      </c>
      <c r="R544" s="237">
        <f>Q544*H544</f>
        <v>0</v>
      </c>
      <c r="S544" s="237">
        <v>0.063</v>
      </c>
      <c r="T544" s="238">
        <f>S544*H544</f>
        <v>0.2079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9" t="s">
        <v>181</v>
      </c>
      <c r="AT544" s="239" t="s">
        <v>176</v>
      </c>
      <c r="AU544" s="239" t="s">
        <v>85</v>
      </c>
      <c r="AY544" s="18" t="s">
        <v>174</v>
      </c>
      <c r="BE544" s="240">
        <f>IF(N544="základní",J544,0)</f>
        <v>0</v>
      </c>
      <c r="BF544" s="240">
        <f>IF(N544="snížená",J544,0)</f>
        <v>0</v>
      </c>
      <c r="BG544" s="240">
        <f>IF(N544="zákl. přenesená",J544,0)</f>
        <v>0</v>
      </c>
      <c r="BH544" s="240">
        <f>IF(N544="sníž. přenesená",J544,0)</f>
        <v>0</v>
      </c>
      <c r="BI544" s="240">
        <f>IF(N544="nulová",J544,0)</f>
        <v>0</v>
      </c>
      <c r="BJ544" s="18" t="s">
        <v>83</v>
      </c>
      <c r="BK544" s="240">
        <f>ROUND(I544*H544,2)</f>
        <v>0</v>
      </c>
      <c r="BL544" s="18" t="s">
        <v>181</v>
      </c>
      <c r="BM544" s="239" t="s">
        <v>666</v>
      </c>
    </row>
    <row r="545" s="13" customFormat="1">
      <c r="A545" s="13"/>
      <c r="B545" s="241"/>
      <c r="C545" s="242"/>
      <c r="D545" s="243" t="s">
        <v>183</v>
      </c>
      <c r="E545" s="244" t="s">
        <v>1</v>
      </c>
      <c r="F545" s="245" t="s">
        <v>184</v>
      </c>
      <c r="G545" s="242"/>
      <c r="H545" s="244" t="s">
        <v>1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1" t="s">
        <v>183</v>
      </c>
      <c r="AU545" s="251" t="s">
        <v>85</v>
      </c>
      <c r="AV545" s="13" t="s">
        <v>83</v>
      </c>
      <c r="AW545" s="13" t="s">
        <v>32</v>
      </c>
      <c r="AX545" s="13" t="s">
        <v>76</v>
      </c>
      <c r="AY545" s="251" t="s">
        <v>174</v>
      </c>
    </row>
    <row r="546" s="14" customFormat="1">
      <c r="A546" s="14"/>
      <c r="B546" s="252"/>
      <c r="C546" s="253"/>
      <c r="D546" s="243" t="s">
        <v>183</v>
      </c>
      <c r="E546" s="254" t="s">
        <v>1</v>
      </c>
      <c r="F546" s="255" t="s">
        <v>667</v>
      </c>
      <c r="G546" s="253"/>
      <c r="H546" s="256">
        <v>3.2999999999999998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2" t="s">
        <v>183</v>
      </c>
      <c r="AU546" s="262" t="s">
        <v>85</v>
      </c>
      <c r="AV546" s="14" t="s">
        <v>85</v>
      </c>
      <c r="AW546" s="14" t="s">
        <v>32</v>
      </c>
      <c r="AX546" s="14" t="s">
        <v>76</v>
      </c>
      <c r="AY546" s="262" t="s">
        <v>174</v>
      </c>
    </row>
    <row r="547" s="15" customFormat="1">
      <c r="A547" s="15"/>
      <c r="B547" s="263"/>
      <c r="C547" s="264"/>
      <c r="D547" s="243" t="s">
        <v>183</v>
      </c>
      <c r="E547" s="265" t="s">
        <v>1</v>
      </c>
      <c r="F547" s="266" t="s">
        <v>187</v>
      </c>
      <c r="G547" s="264"/>
      <c r="H547" s="267">
        <v>3.2999999999999998</v>
      </c>
      <c r="I547" s="268"/>
      <c r="J547" s="264"/>
      <c r="K547" s="264"/>
      <c r="L547" s="269"/>
      <c r="M547" s="270"/>
      <c r="N547" s="271"/>
      <c r="O547" s="271"/>
      <c r="P547" s="271"/>
      <c r="Q547" s="271"/>
      <c r="R547" s="271"/>
      <c r="S547" s="271"/>
      <c r="T547" s="27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3" t="s">
        <v>183</v>
      </c>
      <c r="AU547" s="273" t="s">
        <v>85</v>
      </c>
      <c r="AV547" s="15" t="s">
        <v>188</v>
      </c>
      <c r="AW547" s="15" t="s">
        <v>32</v>
      </c>
      <c r="AX547" s="15" t="s">
        <v>76</v>
      </c>
      <c r="AY547" s="273" t="s">
        <v>174</v>
      </c>
    </row>
    <row r="548" s="16" customFormat="1">
      <c r="A548" s="16"/>
      <c r="B548" s="274"/>
      <c r="C548" s="275"/>
      <c r="D548" s="243" t="s">
        <v>183</v>
      </c>
      <c r="E548" s="276" t="s">
        <v>1</v>
      </c>
      <c r="F548" s="277" t="s">
        <v>189</v>
      </c>
      <c r="G548" s="275"/>
      <c r="H548" s="278">
        <v>3.2999999999999998</v>
      </c>
      <c r="I548" s="279"/>
      <c r="J548" s="275"/>
      <c r="K548" s="275"/>
      <c r="L548" s="280"/>
      <c r="M548" s="281"/>
      <c r="N548" s="282"/>
      <c r="O548" s="282"/>
      <c r="P548" s="282"/>
      <c r="Q548" s="282"/>
      <c r="R548" s="282"/>
      <c r="S548" s="282"/>
      <c r="T548" s="283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84" t="s">
        <v>183</v>
      </c>
      <c r="AU548" s="284" t="s">
        <v>85</v>
      </c>
      <c r="AV548" s="16" t="s">
        <v>181</v>
      </c>
      <c r="AW548" s="16" t="s">
        <v>32</v>
      </c>
      <c r="AX548" s="16" t="s">
        <v>83</v>
      </c>
      <c r="AY548" s="284" t="s">
        <v>174</v>
      </c>
    </row>
    <row r="549" s="2" customFormat="1" ht="33" customHeight="1">
      <c r="A549" s="39"/>
      <c r="B549" s="40"/>
      <c r="C549" s="228" t="s">
        <v>668</v>
      </c>
      <c r="D549" s="228" t="s">
        <v>176</v>
      </c>
      <c r="E549" s="229" t="s">
        <v>669</v>
      </c>
      <c r="F549" s="230" t="s">
        <v>670</v>
      </c>
      <c r="G549" s="231" t="s">
        <v>439</v>
      </c>
      <c r="H549" s="232">
        <v>2.7999999999999998</v>
      </c>
      <c r="I549" s="233"/>
      <c r="J549" s="234">
        <f>ROUND(I549*H549,2)</f>
        <v>0</v>
      </c>
      <c r="K549" s="230" t="s">
        <v>180</v>
      </c>
      <c r="L549" s="45"/>
      <c r="M549" s="235" t="s">
        <v>1</v>
      </c>
      <c r="N549" s="236" t="s">
        <v>41</v>
      </c>
      <c r="O549" s="92"/>
      <c r="P549" s="237">
        <f>O549*H549</f>
        <v>0</v>
      </c>
      <c r="Q549" s="237">
        <v>0.00042000000000000002</v>
      </c>
      <c r="R549" s="237">
        <f>Q549*H549</f>
        <v>0.001176</v>
      </c>
      <c r="S549" s="237">
        <v>0</v>
      </c>
      <c r="T549" s="23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9" t="s">
        <v>181</v>
      </c>
      <c r="AT549" s="239" t="s">
        <v>176</v>
      </c>
      <c r="AU549" s="239" t="s">
        <v>85</v>
      </c>
      <c r="AY549" s="18" t="s">
        <v>174</v>
      </c>
      <c r="BE549" s="240">
        <f>IF(N549="základní",J549,0)</f>
        <v>0</v>
      </c>
      <c r="BF549" s="240">
        <f>IF(N549="snížená",J549,0)</f>
        <v>0</v>
      </c>
      <c r="BG549" s="240">
        <f>IF(N549="zákl. přenesená",J549,0)</f>
        <v>0</v>
      </c>
      <c r="BH549" s="240">
        <f>IF(N549="sníž. přenesená",J549,0)</f>
        <v>0</v>
      </c>
      <c r="BI549" s="240">
        <f>IF(N549="nulová",J549,0)</f>
        <v>0</v>
      </c>
      <c r="BJ549" s="18" t="s">
        <v>83</v>
      </c>
      <c r="BK549" s="240">
        <f>ROUND(I549*H549,2)</f>
        <v>0</v>
      </c>
      <c r="BL549" s="18" t="s">
        <v>181</v>
      </c>
      <c r="BM549" s="239" t="s">
        <v>671</v>
      </c>
    </row>
    <row r="550" s="2" customFormat="1" ht="24.15" customHeight="1">
      <c r="A550" s="39"/>
      <c r="B550" s="40"/>
      <c r="C550" s="228" t="s">
        <v>672</v>
      </c>
      <c r="D550" s="228" t="s">
        <v>176</v>
      </c>
      <c r="E550" s="229" t="s">
        <v>673</v>
      </c>
      <c r="F550" s="230" t="s">
        <v>674</v>
      </c>
      <c r="G550" s="231" t="s">
        <v>179</v>
      </c>
      <c r="H550" s="232">
        <v>20.280000000000001</v>
      </c>
      <c r="I550" s="233"/>
      <c r="J550" s="234">
        <f>ROUND(I550*H550,2)</f>
        <v>0</v>
      </c>
      <c r="K550" s="230" t="s">
        <v>180</v>
      </c>
      <c r="L550" s="45"/>
      <c r="M550" s="235" t="s">
        <v>1</v>
      </c>
      <c r="N550" s="236" t="s">
        <v>41</v>
      </c>
      <c r="O550" s="92"/>
      <c r="P550" s="237">
        <f>O550*H550</f>
        <v>0</v>
      </c>
      <c r="Q550" s="237">
        <v>0</v>
      </c>
      <c r="R550" s="237">
        <f>Q550*H550</f>
        <v>0</v>
      </c>
      <c r="S550" s="237">
        <v>0</v>
      </c>
      <c r="T550" s="238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9" t="s">
        <v>181</v>
      </c>
      <c r="AT550" s="239" t="s">
        <v>176</v>
      </c>
      <c r="AU550" s="239" t="s">
        <v>85</v>
      </c>
      <c r="AY550" s="18" t="s">
        <v>174</v>
      </c>
      <c r="BE550" s="240">
        <f>IF(N550="základní",J550,0)</f>
        <v>0</v>
      </c>
      <c r="BF550" s="240">
        <f>IF(N550="snížená",J550,0)</f>
        <v>0</v>
      </c>
      <c r="BG550" s="240">
        <f>IF(N550="zákl. přenesená",J550,0)</f>
        <v>0</v>
      </c>
      <c r="BH550" s="240">
        <f>IF(N550="sníž. přenesená",J550,0)</f>
        <v>0</v>
      </c>
      <c r="BI550" s="240">
        <f>IF(N550="nulová",J550,0)</f>
        <v>0</v>
      </c>
      <c r="BJ550" s="18" t="s">
        <v>83</v>
      </c>
      <c r="BK550" s="240">
        <f>ROUND(I550*H550,2)</f>
        <v>0</v>
      </c>
      <c r="BL550" s="18" t="s">
        <v>181</v>
      </c>
      <c r="BM550" s="239" t="s">
        <v>675</v>
      </c>
    </row>
    <row r="551" s="14" customFormat="1">
      <c r="A551" s="14"/>
      <c r="B551" s="252"/>
      <c r="C551" s="253"/>
      <c r="D551" s="243" t="s">
        <v>183</v>
      </c>
      <c r="E551" s="254" t="s">
        <v>1</v>
      </c>
      <c r="F551" s="255" t="s">
        <v>373</v>
      </c>
      <c r="G551" s="253"/>
      <c r="H551" s="256">
        <v>20.280000000000001</v>
      </c>
      <c r="I551" s="257"/>
      <c r="J551" s="253"/>
      <c r="K551" s="253"/>
      <c r="L551" s="258"/>
      <c r="M551" s="259"/>
      <c r="N551" s="260"/>
      <c r="O551" s="260"/>
      <c r="P551" s="260"/>
      <c r="Q551" s="260"/>
      <c r="R551" s="260"/>
      <c r="S551" s="260"/>
      <c r="T551" s="26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2" t="s">
        <v>183</v>
      </c>
      <c r="AU551" s="262" t="s">
        <v>85</v>
      </c>
      <c r="AV551" s="14" t="s">
        <v>85</v>
      </c>
      <c r="AW551" s="14" t="s">
        <v>32</v>
      </c>
      <c r="AX551" s="14" t="s">
        <v>76</v>
      </c>
      <c r="AY551" s="262" t="s">
        <v>174</v>
      </c>
    </row>
    <row r="552" s="16" customFormat="1">
      <c r="A552" s="16"/>
      <c r="B552" s="274"/>
      <c r="C552" s="275"/>
      <c r="D552" s="243" t="s">
        <v>183</v>
      </c>
      <c r="E552" s="276" t="s">
        <v>1</v>
      </c>
      <c r="F552" s="277" t="s">
        <v>189</v>
      </c>
      <c r="G552" s="275"/>
      <c r="H552" s="278">
        <v>20.280000000000001</v>
      </c>
      <c r="I552" s="279"/>
      <c r="J552" s="275"/>
      <c r="K552" s="275"/>
      <c r="L552" s="280"/>
      <c r="M552" s="281"/>
      <c r="N552" s="282"/>
      <c r="O552" s="282"/>
      <c r="P552" s="282"/>
      <c r="Q552" s="282"/>
      <c r="R552" s="282"/>
      <c r="S552" s="282"/>
      <c r="T552" s="283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84" t="s">
        <v>183</v>
      </c>
      <c r="AU552" s="284" t="s">
        <v>85</v>
      </c>
      <c r="AV552" s="16" t="s">
        <v>181</v>
      </c>
      <c r="AW552" s="16" t="s">
        <v>32</v>
      </c>
      <c r="AX552" s="16" t="s">
        <v>83</v>
      </c>
      <c r="AY552" s="284" t="s">
        <v>174</v>
      </c>
    </row>
    <row r="553" s="12" customFormat="1" ht="22.8" customHeight="1">
      <c r="A553" s="12"/>
      <c r="B553" s="212"/>
      <c r="C553" s="213"/>
      <c r="D553" s="214" t="s">
        <v>75</v>
      </c>
      <c r="E553" s="226" t="s">
        <v>676</v>
      </c>
      <c r="F553" s="226" t="s">
        <v>677</v>
      </c>
      <c r="G553" s="213"/>
      <c r="H553" s="213"/>
      <c r="I553" s="216"/>
      <c r="J553" s="227">
        <f>BK553</f>
        <v>0</v>
      </c>
      <c r="K553" s="213"/>
      <c r="L553" s="218"/>
      <c r="M553" s="219"/>
      <c r="N553" s="220"/>
      <c r="O553" s="220"/>
      <c r="P553" s="221">
        <f>SUM(P554:P563)</f>
        <v>0</v>
      </c>
      <c r="Q553" s="220"/>
      <c r="R553" s="221">
        <f>SUM(R554:R563)</f>
        <v>0.093686999999999993</v>
      </c>
      <c r="S553" s="220"/>
      <c r="T553" s="222">
        <f>SUM(T554:T563)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23" t="s">
        <v>83</v>
      </c>
      <c r="AT553" s="224" t="s">
        <v>75</v>
      </c>
      <c r="AU553" s="224" t="s">
        <v>83</v>
      </c>
      <c r="AY553" s="223" t="s">
        <v>174</v>
      </c>
      <c r="BK553" s="225">
        <f>SUM(BK554:BK563)</f>
        <v>0</v>
      </c>
    </row>
    <row r="554" s="2" customFormat="1" ht="21.75" customHeight="1">
      <c r="A554" s="39"/>
      <c r="B554" s="40"/>
      <c r="C554" s="228" t="s">
        <v>678</v>
      </c>
      <c r="D554" s="228" t="s">
        <v>176</v>
      </c>
      <c r="E554" s="229" t="s">
        <v>679</v>
      </c>
      <c r="F554" s="230" t="s">
        <v>680</v>
      </c>
      <c r="G554" s="231" t="s">
        <v>231</v>
      </c>
      <c r="H554" s="232">
        <v>17.033999999999999</v>
      </c>
      <c r="I554" s="233"/>
      <c r="J554" s="234">
        <f>ROUND(I554*H554,2)</f>
        <v>0</v>
      </c>
      <c r="K554" s="230" t="s">
        <v>1</v>
      </c>
      <c r="L554" s="45"/>
      <c r="M554" s="235" t="s">
        <v>1</v>
      </c>
      <c r="N554" s="236" t="s">
        <v>41</v>
      </c>
      <c r="O554" s="92"/>
      <c r="P554" s="237">
        <f>O554*H554</f>
        <v>0</v>
      </c>
      <c r="Q554" s="237">
        <v>0.0054999999999999997</v>
      </c>
      <c r="R554" s="237">
        <f>Q554*H554</f>
        <v>0.093686999999999993</v>
      </c>
      <c r="S554" s="237">
        <v>0</v>
      </c>
      <c r="T554" s="23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9" t="s">
        <v>181</v>
      </c>
      <c r="AT554" s="239" t="s">
        <v>176</v>
      </c>
      <c r="AU554" s="239" t="s">
        <v>85</v>
      </c>
      <c r="AY554" s="18" t="s">
        <v>174</v>
      </c>
      <c r="BE554" s="240">
        <f>IF(N554="základní",J554,0)</f>
        <v>0</v>
      </c>
      <c r="BF554" s="240">
        <f>IF(N554="snížená",J554,0)</f>
        <v>0</v>
      </c>
      <c r="BG554" s="240">
        <f>IF(N554="zákl. přenesená",J554,0)</f>
        <v>0</v>
      </c>
      <c r="BH554" s="240">
        <f>IF(N554="sníž. přenesená",J554,0)</f>
        <v>0</v>
      </c>
      <c r="BI554" s="240">
        <f>IF(N554="nulová",J554,0)</f>
        <v>0</v>
      </c>
      <c r="BJ554" s="18" t="s">
        <v>83</v>
      </c>
      <c r="BK554" s="240">
        <f>ROUND(I554*H554,2)</f>
        <v>0</v>
      </c>
      <c r="BL554" s="18" t="s">
        <v>181</v>
      </c>
      <c r="BM554" s="239" t="s">
        <v>681</v>
      </c>
    </row>
    <row r="555" s="2" customFormat="1" ht="24.15" customHeight="1">
      <c r="A555" s="39"/>
      <c r="B555" s="40"/>
      <c r="C555" s="228" t="s">
        <v>682</v>
      </c>
      <c r="D555" s="228" t="s">
        <v>176</v>
      </c>
      <c r="E555" s="229" t="s">
        <v>683</v>
      </c>
      <c r="F555" s="230" t="s">
        <v>684</v>
      </c>
      <c r="G555" s="231" t="s">
        <v>231</v>
      </c>
      <c r="H555" s="232">
        <v>187.37000000000001</v>
      </c>
      <c r="I555" s="233"/>
      <c r="J555" s="234">
        <f>ROUND(I555*H555,2)</f>
        <v>0</v>
      </c>
      <c r="K555" s="230" t="s">
        <v>180</v>
      </c>
      <c r="L555" s="45"/>
      <c r="M555" s="235" t="s">
        <v>1</v>
      </c>
      <c r="N555" s="236" t="s">
        <v>41</v>
      </c>
      <c r="O555" s="92"/>
      <c r="P555" s="237">
        <f>O555*H555</f>
        <v>0</v>
      </c>
      <c r="Q555" s="237">
        <v>0</v>
      </c>
      <c r="R555" s="237">
        <f>Q555*H555</f>
        <v>0</v>
      </c>
      <c r="S555" s="237">
        <v>0</v>
      </c>
      <c r="T555" s="238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9" t="s">
        <v>181</v>
      </c>
      <c r="AT555" s="239" t="s">
        <v>176</v>
      </c>
      <c r="AU555" s="239" t="s">
        <v>85</v>
      </c>
      <c r="AY555" s="18" t="s">
        <v>174</v>
      </c>
      <c r="BE555" s="240">
        <f>IF(N555="základní",J555,0)</f>
        <v>0</v>
      </c>
      <c r="BF555" s="240">
        <f>IF(N555="snížená",J555,0)</f>
        <v>0</v>
      </c>
      <c r="BG555" s="240">
        <f>IF(N555="zákl. přenesená",J555,0)</f>
        <v>0</v>
      </c>
      <c r="BH555" s="240">
        <f>IF(N555="sníž. přenesená",J555,0)</f>
        <v>0</v>
      </c>
      <c r="BI555" s="240">
        <f>IF(N555="nulová",J555,0)</f>
        <v>0</v>
      </c>
      <c r="BJ555" s="18" t="s">
        <v>83</v>
      </c>
      <c r="BK555" s="240">
        <f>ROUND(I555*H555,2)</f>
        <v>0</v>
      </c>
      <c r="BL555" s="18" t="s">
        <v>181</v>
      </c>
      <c r="BM555" s="239" t="s">
        <v>685</v>
      </c>
    </row>
    <row r="556" s="2" customFormat="1" ht="24.15" customHeight="1">
      <c r="A556" s="39"/>
      <c r="B556" s="40"/>
      <c r="C556" s="228" t="s">
        <v>686</v>
      </c>
      <c r="D556" s="228" t="s">
        <v>176</v>
      </c>
      <c r="E556" s="229" t="s">
        <v>687</v>
      </c>
      <c r="F556" s="230" t="s">
        <v>688</v>
      </c>
      <c r="G556" s="231" t="s">
        <v>231</v>
      </c>
      <c r="H556" s="232">
        <v>187.37000000000001</v>
      </c>
      <c r="I556" s="233"/>
      <c r="J556" s="234">
        <f>ROUND(I556*H556,2)</f>
        <v>0</v>
      </c>
      <c r="K556" s="230" t="s">
        <v>180</v>
      </c>
      <c r="L556" s="45"/>
      <c r="M556" s="235" t="s">
        <v>1</v>
      </c>
      <c r="N556" s="236" t="s">
        <v>41</v>
      </c>
      <c r="O556" s="92"/>
      <c r="P556" s="237">
        <f>O556*H556</f>
        <v>0</v>
      </c>
      <c r="Q556" s="237">
        <v>0</v>
      </c>
      <c r="R556" s="237">
        <f>Q556*H556</f>
        <v>0</v>
      </c>
      <c r="S556" s="237">
        <v>0</v>
      </c>
      <c r="T556" s="23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9" t="s">
        <v>181</v>
      </c>
      <c r="AT556" s="239" t="s">
        <v>176</v>
      </c>
      <c r="AU556" s="239" t="s">
        <v>85</v>
      </c>
      <c r="AY556" s="18" t="s">
        <v>174</v>
      </c>
      <c r="BE556" s="240">
        <f>IF(N556="základní",J556,0)</f>
        <v>0</v>
      </c>
      <c r="BF556" s="240">
        <f>IF(N556="snížená",J556,0)</f>
        <v>0</v>
      </c>
      <c r="BG556" s="240">
        <f>IF(N556="zákl. přenesená",J556,0)</f>
        <v>0</v>
      </c>
      <c r="BH556" s="240">
        <f>IF(N556="sníž. přenesená",J556,0)</f>
        <v>0</v>
      </c>
      <c r="BI556" s="240">
        <f>IF(N556="nulová",J556,0)</f>
        <v>0</v>
      </c>
      <c r="BJ556" s="18" t="s">
        <v>83</v>
      </c>
      <c r="BK556" s="240">
        <f>ROUND(I556*H556,2)</f>
        <v>0</v>
      </c>
      <c r="BL556" s="18" t="s">
        <v>181</v>
      </c>
      <c r="BM556" s="239" t="s">
        <v>689</v>
      </c>
    </row>
    <row r="557" s="2" customFormat="1" ht="24.15" customHeight="1">
      <c r="A557" s="39"/>
      <c r="B557" s="40"/>
      <c r="C557" s="228" t="s">
        <v>690</v>
      </c>
      <c r="D557" s="228" t="s">
        <v>176</v>
      </c>
      <c r="E557" s="229" t="s">
        <v>691</v>
      </c>
      <c r="F557" s="230" t="s">
        <v>692</v>
      </c>
      <c r="G557" s="231" t="s">
        <v>231</v>
      </c>
      <c r="H557" s="232">
        <v>1686.3299999999999</v>
      </c>
      <c r="I557" s="233"/>
      <c r="J557" s="234">
        <f>ROUND(I557*H557,2)</f>
        <v>0</v>
      </c>
      <c r="K557" s="230" t="s">
        <v>180</v>
      </c>
      <c r="L557" s="45"/>
      <c r="M557" s="235" t="s">
        <v>1</v>
      </c>
      <c r="N557" s="236" t="s">
        <v>41</v>
      </c>
      <c r="O557" s="92"/>
      <c r="P557" s="237">
        <f>O557*H557</f>
        <v>0</v>
      </c>
      <c r="Q557" s="237">
        <v>0</v>
      </c>
      <c r="R557" s="237">
        <f>Q557*H557</f>
        <v>0</v>
      </c>
      <c r="S557" s="237">
        <v>0</v>
      </c>
      <c r="T557" s="23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9" t="s">
        <v>181</v>
      </c>
      <c r="AT557" s="239" t="s">
        <v>176</v>
      </c>
      <c r="AU557" s="239" t="s">
        <v>85</v>
      </c>
      <c r="AY557" s="18" t="s">
        <v>174</v>
      </c>
      <c r="BE557" s="240">
        <f>IF(N557="základní",J557,0)</f>
        <v>0</v>
      </c>
      <c r="BF557" s="240">
        <f>IF(N557="snížená",J557,0)</f>
        <v>0</v>
      </c>
      <c r="BG557" s="240">
        <f>IF(N557="zákl. přenesená",J557,0)</f>
        <v>0</v>
      </c>
      <c r="BH557" s="240">
        <f>IF(N557="sníž. přenesená",J557,0)</f>
        <v>0</v>
      </c>
      <c r="BI557" s="240">
        <f>IF(N557="nulová",J557,0)</f>
        <v>0</v>
      </c>
      <c r="BJ557" s="18" t="s">
        <v>83</v>
      </c>
      <c r="BK557" s="240">
        <f>ROUND(I557*H557,2)</f>
        <v>0</v>
      </c>
      <c r="BL557" s="18" t="s">
        <v>181</v>
      </c>
      <c r="BM557" s="239" t="s">
        <v>693</v>
      </c>
    </row>
    <row r="558" s="14" customFormat="1">
      <c r="A558" s="14"/>
      <c r="B558" s="252"/>
      <c r="C558" s="253"/>
      <c r="D558" s="243" t="s">
        <v>183</v>
      </c>
      <c r="E558" s="253"/>
      <c r="F558" s="255" t="s">
        <v>694</v>
      </c>
      <c r="G558" s="253"/>
      <c r="H558" s="256">
        <v>1686.3299999999999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2" t="s">
        <v>183</v>
      </c>
      <c r="AU558" s="262" t="s">
        <v>85</v>
      </c>
      <c r="AV558" s="14" t="s">
        <v>85</v>
      </c>
      <c r="AW558" s="14" t="s">
        <v>4</v>
      </c>
      <c r="AX558" s="14" t="s">
        <v>83</v>
      </c>
      <c r="AY558" s="262" t="s">
        <v>174</v>
      </c>
    </row>
    <row r="559" s="2" customFormat="1" ht="37.8" customHeight="1">
      <c r="A559" s="39"/>
      <c r="B559" s="40"/>
      <c r="C559" s="228" t="s">
        <v>695</v>
      </c>
      <c r="D559" s="228" t="s">
        <v>176</v>
      </c>
      <c r="E559" s="229" t="s">
        <v>696</v>
      </c>
      <c r="F559" s="230" t="s">
        <v>697</v>
      </c>
      <c r="G559" s="231" t="s">
        <v>231</v>
      </c>
      <c r="H559" s="232">
        <v>17.033999999999999</v>
      </c>
      <c r="I559" s="233"/>
      <c r="J559" s="234">
        <f>ROUND(I559*H559,2)</f>
        <v>0</v>
      </c>
      <c r="K559" s="230" t="s">
        <v>180</v>
      </c>
      <c r="L559" s="45"/>
      <c r="M559" s="235" t="s">
        <v>1</v>
      </c>
      <c r="N559" s="236" t="s">
        <v>41</v>
      </c>
      <c r="O559" s="92"/>
      <c r="P559" s="237">
        <f>O559*H559</f>
        <v>0</v>
      </c>
      <c r="Q559" s="237">
        <v>0</v>
      </c>
      <c r="R559" s="237">
        <f>Q559*H559</f>
        <v>0</v>
      </c>
      <c r="S559" s="237">
        <v>0</v>
      </c>
      <c r="T559" s="23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9" t="s">
        <v>181</v>
      </c>
      <c r="AT559" s="239" t="s">
        <v>176</v>
      </c>
      <c r="AU559" s="239" t="s">
        <v>85</v>
      </c>
      <c r="AY559" s="18" t="s">
        <v>174</v>
      </c>
      <c r="BE559" s="240">
        <f>IF(N559="základní",J559,0)</f>
        <v>0</v>
      </c>
      <c r="BF559" s="240">
        <f>IF(N559="snížená",J559,0)</f>
        <v>0</v>
      </c>
      <c r="BG559" s="240">
        <f>IF(N559="zákl. přenesená",J559,0)</f>
        <v>0</v>
      </c>
      <c r="BH559" s="240">
        <f>IF(N559="sníž. přenesená",J559,0)</f>
        <v>0</v>
      </c>
      <c r="BI559" s="240">
        <f>IF(N559="nulová",J559,0)</f>
        <v>0</v>
      </c>
      <c r="BJ559" s="18" t="s">
        <v>83</v>
      </c>
      <c r="BK559" s="240">
        <f>ROUND(I559*H559,2)</f>
        <v>0</v>
      </c>
      <c r="BL559" s="18" t="s">
        <v>181</v>
      </c>
      <c r="BM559" s="239" t="s">
        <v>698</v>
      </c>
    </row>
    <row r="560" s="2" customFormat="1" ht="44.25" customHeight="1">
      <c r="A560" s="39"/>
      <c r="B560" s="40"/>
      <c r="C560" s="228" t="s">
        <v>699</v>
      </c>
      <c r="D560" s="228" t="s">
        <v>176</v>
      </c>
      <c r="E560" s="229" t="s">
        <v>700</v>
      </c>
      <c r="F560" s="230" t="s">
        <v>701</v>
      </c>
      <c r="G560" s="231" t="s">
        <v>231</v>
      </c>
      <c r="H560" s="232">
        <v>168.35300000000001</v>
      </c>
      <c r="I560" s="233"/>
      <c r="J560" s="234">
        <f>ROUND(I560*H560,2)</f>
        <v>0</v>
      </c>
      <c r="K560" s="230" t="s">
        <v>180</v>
      </c>
      <c r="L560" s="45"/>
      <c r="M560" s="235" t="s">
        <v>1</v>
      </c>
      <c r="N560" s="236" t="s">
        <v>41</v>
      </c>
      <c r="O560" s="92"/>
      <c r="P560" s="237">
        <f>O560*H560</f>
        <v>0</v>
      </c>
      <c r="Q560" s="237">
        <v>0</v>
      </c>
      <c r="R560" s="237">
        <f>Q560*H560</f>
        <v>0</v>
      </c>
      <c r="S560" s="237">
        <v>0</v>
      </c>
      <c r="T560" s="23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9" t="s">
        <v>181</v>
      </c>
      <c r="AT560" s="239" t="s">
        <v>176</v>
      </c>
      <c r="AU560" s="239" t="s">
        <v>85</v>
      </c>
      <c r="AY560" s="18" t="s">
        <v>174</v>
      </c>
      <c r="BE560" s="240">
        <f>IF(N560="základní",J560,0)</f>
        <v>0</v>
      </c>
      <c r="BF560" s="240">
        <f>IF(N560="snížená",J560,0)</f>
        <v>0</v>
      </c>
      <c r="BG560" s="240">
        <f>IF(N560="zákl. přenesená",J560,0)</f>
        <v>0</v>
      </c>
      <c r="BH560" s="240">
        <f>IF(N560="sníž. přenesená",J560,0)</f>
        <v>0</v>
      </c>
      <c r="BI560" s="240">
        <f>IF(N560="nulová",J560,0)</f>
        <v>0</v>
      </c>
      <c r="BJ560" s="18" t="s">
        <v>83</v>
      </c>
      <c r="BK560" s="240">
        <f>ROUND(I560*H560,2)</f>
        <v>0</v>
      </c>
      <c r="BL560" s="18" t="s">
        <v>181</v>
      </c>
      <c r="BM560" s="239" t="s">
        <v>702</v>
      </c>
    </row>
    <row r="561" s="14" customFormat="1">
      <c r="A561" s="14"/>
      <c r="B561" s="252"/>
      <c r="C561" s="253"/>
      <c r="D561" s="243" t="s">
        <v>183</v>
      </c>
      <c r="E561" s="254" t="s">
        <v>1</v>
      </c>
      <c r="F561" s="255" t="s">
        <v>703</v>
      </c>
      <c r="G561" s="253"/>
      <c r="H561" s="256">
        <v>168.35300000000001</v>
      </c>
      <c r="I561" s="257"/>
      <c r="J561" s="253"/>
      <c r="K561" s="253"/>
      <c r="L561" s="258"/>
      <c r="M561" s="259"/>
      <c r="N561" s="260"/>
      <c r="O561" s="260"/>
      <c r="P561" s="260"/>
      <c r="Q561" s="260"/>
      <c r="R561" s="260"/>
      <c r="S561" s="260"/>
      <c r="T561" s="26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2" t="s">
        <v>183</v>
      </c>
      <c r="AU561" s="262" t="s">
        <v>85</v>
      </c>
      <c r="AV561" s="14" t="s">
        <v>85</v>
      </c>
      <c r="AW561" s="14" t="s">
        <v>32</v>
      </c>
      <c r="AX561" s="14" t="s">
        <v>76</v>
      </c>
      <c r="AY561" s="262" t="s">
        <v>174</v>
      </c>
    </row>
    <row r="562" s="15" customFormat="1">
      <c r="A562" s="15"/>
      <c r="B562" s="263"/>
      <c r="C562" s="264"/>
      <c r="D562" s="243" t="s">
        <v>183</v>
      </c>
      <c r="E562" s="265" t="s">
        <v>1</v>
      </c>
      <c r="F562" s="266" t="s">
        <v>187</v>
      </c>
      <c r="G562" s="264"/>
      <c r="H562" s="267">
        <v>168.35300000000001</v>
      </c>
      <c r="I562" s="268"/>
      <c r="J562" s="264"/>
      <c r="K562" s="264"/>
      <c r="L562" s="269"/>
      <c r="M562" s="270"/>
      <c r="N562" s="271"/>
      <c r="O562" s="271"/>
      <c r="P562" s="271"/>
      <c r="Q562" s="271"/>
      <c r="R562" s="271"/>
      <c r="S562" s="271"/>
      <c r="T562" s="272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3" t="s">
        <v>183</v>
      </c>
      <c r="AU562" s="273" t="s">
        <v>85</v>
      </c>
      <c r="AV562" s="15" t="s">
        <v>188</v>
      </c>
      <c r="AW562" s="15" t="s">
        <v>32</v>
      </c>
      <c r="AX562" s="15" t="s">
        <v>76</v>
      </c>
      <c r="AY562" s="273" t="s">
        <v>174</v>
      </c>
    </row>
    <row r="563" s="16" customFormat="1">
      <c r="A563" s="16"/>
      <c r="B563" s="274"/>
      <c r="C563" s="275"/>
      <c r="D563" s="243" t="s">
        <v>183</v>
      </c>
      <c r="E563" s="276" t="s">
        <v>1</v>
      </c>
      <c r="F563" s="277" t="s">
        <v>189</v>
      </c>
      <c r="G563" s="275"/>
      <c r="H563" s="278">
        <v>168.35300000000001</v>
      </c>
      <c r="I563" s="279"/>
      <c r="J563" s="275"/>
      <c r="K563" s="275"/>
      <c r="L563" s="280"/>
      <c r="M563" s="281"/>
      <c r="N563" s="282"/>
      <c r="O563" s="282"/>
      <c r="P563" s="282"/>
      <c r="Q563" s="282"/>
      <c r="R563" s="282"/>
      <c r="S563" s="282"/>
      <c r="T563" s="283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84" t="s">
        <v>183</v>
      </c>
      <c r="AU563" s="284" t="s">
        <v>85</v>
      </c>
      <c r="AV563" s="16" t="s">
        <v>181</v>
      </c>
      <c r="AW563" s="16" t="s">
        <v>32</v>
      </c>
      <c r="AX563" s="16" t="s">
        <v>83</v>
      </c>
      <c r="AY563" s="284" t="s">
        <v>174</v>
      </c>
    </row>
    <row r="564" s="12" customFormat="1" ht="22.8" customHeight="1">
      <c r="A564" s="12"/>
      <c r="B564" s="212"/>
      <c r="C564" s="213"/>
      <c r="D564" s="214" t="s">
        <v>75</v>
      </c>
      <c r="E564" s="226" t="s">
        <v>704</v>
      </c>
      <c r="F564" s="226" t="s">
        <v>705</v>
      </c>
      <c r="G564" s="213"/>
      <c r="H564" s="213"/>
      <c r="I564" s="216"/>
      <c r="J564" s="227">
        <f>BK564</f>
        <v>0</v>
      </c>
      <c r="K564" s="213"/>
      <c r="L564" s="218"/>
      <c r="M564" s="219"/>
      <c r="N564" s="220"/>
      <c r="O564" s="220"/>
      <c r="P564" s="221">
        <f>P565</f>
        <v>0</v>
      </c>
      <c r="Q564" s="220"/>
      <c r="R564" s="221">
        <f>R565</f>
        <v>0</v>
      </c>
      <c r="S564" s="220"/>
      <c r="T564" s="222">
        <f>T565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23" t="s">
        <v>83</v>
      </c>
      <c r="AT564" s="224" t="s">
        <v>75</v>
      </c>
      <c r="AU564" s="224" t="s">
        <v>83</v>
      </c>
      <c r="AY564" s="223" t="s">
        <v>174</v>
      </c>
      <c r="BK564" s="225">
        <f>BK565</f>
        <v>0</v>
      </c>
    </row>
    <row r="565" s="2" customFormat="1" ht="21.75" customHeight="1">
      <c r="A565" s="39"/>
      <c r="B565" s="40"/>
      <c r="C565" s="228" t="s">
        <v>706</v>
      </c>
      <c r="D565" s="228" t="s">
        <v>176</v>
      </c>
      <c r="E565" s="229" t="s">
        <v>707</v>
      </c>
      <c r="F565" s="230" t="s">
        <v>708</v>
      </c>
      <c r="G565" s="231" t="s">
        <v>231</v>
      </c>
      <c r="H565" s="232">
        <v>191.61000000000001</v>
      </c>
      <c r="I565" s="233"/>
      <c r="J565" s="234">
        <f>ROUND(I565*H565,2)</f>
        <v>0</v>
      </c>
      <c r="K565" s="230" t="s">
        <v>180</v>
      </c>
      <c r="L565" s="45"/>
      <c r="M565" s="235" t="s">
        <v>1</v>
      </c>
      <c r="N565" s="236" t="s">
        <v>41</v>
      </c>
      <c r="O565" s="92"/>
      <c r="P565" s="237">
        <f>O565*H565</f>
        <v>0</v>
      </c>
      <c r="Q565" s="237">
        <v>0</v>
      </c>
      <c r="R565" s="237">
        <f>Q565*H565</f>
        <v>0</v>
      </c>
      <c r="S565" s="237">
        <v>0</v>
      </c>
      <c r="T565" s="23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9" t="s">
        <v>181</v>
      </c>
      <c r="AT565" s="239" t="s">
        <v>176</v>
      </c>
      <c r="AU565" s="239" t="s">
        <v>85</v>
      </c>
      <c r="AY565" s="18" t="s">
        <v>174</v>
      </c>
      <c r="BE565" s="240">
        <f>IF(N565="základní",J565,0)</f>
        <v>0</v>
      </c>
      <c r="BF565" s="240">
        <f>IF(N565="snížená",J565,0)</f>
        <v>0</v>
      </c>
      <c r="BG565" s="240">
        <f>IF(N565="zákl. přenesená",J565,0)</f>
        <v>0</v>
      </c>
      <c r="BH565" s="240">
        <f>IF(N565="sníž. přenesená",J565,0)</f>
        <v>0</v>
      </c>
      <c r="BI565" s="240">
        <f>IF(N565="nulová",J565,0)</f>
        <v>0</v>
      </c>
      <c r="BJ565" s="18" t="s">
        <v>83</v>
      </c>
      <c r="BK565" s="240">
        <f>ROUND(I565*H565,2)</f>
        <v>0</v>
      </c>
      <c r="BL565" s="18" t="s">
        <v>181</v>
      </c>
      <c r="BM565" s="239" t="s">
        <v>709</v>
      </c>
    </row>
    <row r="566" s="12" customFormat="1" ht="25.92" customHeight="1">
      <c r="A566" s="12"/>
      <c r="B566" s="212"/>
      <c r="C566" s="213"/>
      <c r="D566" s="214" t="s">
        <v>75</v>
      </c>
      <c r="E566" s="215" t="s">
        <v>710</v>
      </c>
      <c r="F566" s="215" t="s">
        <v>711</v>
      </c>
      <c r="G566" s="213"/>
      <c r="H566" s="213"/>
      <c r="I566" s="216"/>
      <c r="J566" s="217">
        <f>BK566</f>
        <v>0</v>
      </c>
      <c r="K566" s="213"/>
      <c r="L566" s="218"/>
      <c r="M566" s="219"/>
      <c r="N566" s="220"/>
      <c r="O566" s="220"/>
      <c r="P566" s="221">
        <f>P567+P603+P663+P708+P720+P743+P776+P838+P915+P1046+P1062+P1100+P1111</f>
        <v>0</v>
      </c>
      <c r="Q566" s="220"/>
      <c r="R566" s="221">
        <f>R567+R603+R663+R708+R720+R743+R776+R838+R915+R1046+R1062+R1100+R1111</f>
        <v>122.38413945999999</v>
      </c>
      <c r="S566" s="220"/>
      <c r="T566" s="222">
        <f>T567+T603+T663+T708+T720+T743+T776+T838+T915+T1046+T1062+T1100+T1111</f>
        <v>88.886172699999989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23" t="s">
        <v>85</v>
      </c>
      <c r="AT566" s="224" t="s">
        <v>75</v>
      </c>
      <c r="AU566" s="224" t="s">
        <v>76</v>
      </c>
      <c r="AY566" s="223" t="s">
        <v>174</v>
      </c>
      <c r="BK566" s="225">
        <f>BK567+BK603+BK663+BK708+BK720+BK743+BK776+BK838+BK915+BK1046+BK1062+BK1100+BK1111</f>
        <v>0</v>
      </c>
    </row>
    <row r="567" s="12" customFormat="1" ht="22.8" customHeight="1">
      <c r="A567" s="12"/>
      <c r="B567" s="212"/>
      <c r="C567" s="213"/>
      <c r="D567" s="214" t="s">
        <v>75</v>
      </c>
      <c r="E567" s="226" t="s">
        <v>712</v>
      </c>
      <c r="F567" s="226" t="s">
        <v>713</v>
      </c>
      <c r="G567" s="213"/>
      <c r="H567" s="213"/>
      <c r="I567" s="216"/>
      <c r="J567" s="227">
        <f>BK567</f>
        <v>0</v>
      </c>
      <c r="K567" s="213"/>
      <c r="L567" s="218"/>
      <c r="M567" s="219"/>
      <c r="N567" s="220"/>
      <c r="O567" s="220"/>
      <c r="P567" s="221">
        <f>SUM(P568:P602)</f>
        <v>0</v>
      </c>
      <c r="Q567" s="220"/>
      <c r="R567" s="221">
        <f>SUM(R568:R602)</f>
        <v>1.3878467999999999</v>
      </c>
      <c r="S567" s="220"/>
      <c r="T567" s="222">
        <f>SUM(T568:T602)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23" t="s">
        <v>85</v>
      </c>
      <c r="AT567" s="224" t="s">
        <v>75</v>
      </c>
      <c r="AU567" s="224" t="s">
        <v>83</v>
      </c>
      <c r="AY567" s="223" t="s">
        <v>174</v>
      </c>
      <c r="BK567" s="225">
        <f>SUM(BK568:BK602)</f>
        <v>0</v>
      </c>
    </row>
    <row r="568" s="2" customFormat="1" ht="24.15" customHeight="1">
      <c r="A568" s="39"/>
      <c r="B568" s="40"/>
      <c r="C568" s="228" t="s">
        <v>714</v>
      </c>
      <c r="D568" s="228" t="s">
        <v>176</v>
      </c>
      <c r="E568" s="229" t="s">
        <v>715</v>
      </c>
      <c r="F568" s="230" t="s">
        <v>716</v>
      </c>
      <c r="G568" s="231" t="s">
        <v>179</v>
      </c>
      <c r="H568" s="232">
        <v>181.53</v>
      </c>
      <c r="I568" s="233"/>
      <c r="J568" s="234">
        <f>ROUND(I568*H568,2)</f>
        <v>0</v>
      </c>
      <c r="K568" s="230" t="s">
        <v>180</v>
      </c>
      <c r="L568" s="45"/>
      <c r="M568" s="235" t="s">
        <v>1</v>
      </c>
      <c r="N568" s="236" t="s">
        <v>41</v>
      </c>
      <c r="O568" s="92"/>
      <c r="P568" s="237">
        <f>O568*H568</f>
        <v>0</v>
      </c>
      <c r="Q568" s="237">
        <v>0</v>
      </c>
      <c r="R568" s="237">
        <f>Q568*H568</f>
        <v>0</v>
      </c>
      <c r="S568" s="237">
        <v>0</v>
      </c>
      <c r="T568" s="23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9" t="s">
        <v>272</v>
      </c>
      <c r="AT568" s="239" t="s">
        <v>176</v>
      </c>
      <c r="AU568" s="239" t="s">
        <v>85</v>
      </c>
      <c r="AY568" s="18" t="s">
        <v>174</v>
      </c>
      <c r="BE568" s="240">
        <f>IF(N568="základní",J568,0)</f>
        <v>0</v>
      </c>
      <c r="BF568" s="240">
        <f>IF(N568="snížená",J568,0)</f>
        <v>0</v>
      </c>
      <c r="BG568" s="240">
        <f>IF(N568="zákl. přenesená",J568,0)</f>
        <v>0</v>
      </c>
      <c r="BH568" s="240">
        <f>IF(N568="sníž. přenesená",J568,0)</f>
        <v>0</v>
      </c>
      <c r="BI568" s="240">
        <f>IF(N568="nulová",J568,0)</f>
        <v>0</v>
      </c>
      <c r="BJ568" s="18" t="s">
        <v>83</v>
      </c>
      <c r="BK568" s="240">
        <f>ROUND(I568*H568,2)</f>
        <v>0</v>
      </c>
      <c r="BL568" s="18" t="s">
        <v>272</v>
      </c>
      <c r="BM568" s="239" t="s">
        <v>717</v>
      </c>
    </row>
    <row r="569" s="13" customFormat="1">
      <c r="A569" s="13"/>
      <c r="B569" s="241"/>
      <c r="C569" s="242"/>
      <c r="D569" s="243" t="s">
        <v>183</v>
      </c>
      <c r="E569" s="244" t="s">
        <v>1</v>
      </c>
      <c r="F569" s="245" t="s">
        <v>205</v>
      </c>
      <c r="G569" s="242"/>
      <c r="H569" s="244" t="s">
        <v>1</v>
      </c>
      <c r="I569" s="246"/>
      <c r="J569" s="242"/>
      <c r="K569" s="242"/>
      <c r="L569" s="247"/>
      <c r="M569" s="248"/>
      <c r="N569" s="249"/>
      <c r="O569" s="249"/>
      <c r="P569" s="249"/>
      <c r="Q569" s="249"/>
      <c r="R569" s="249"/>
      <c r="S569" s="249"/>
      <c r="T569" s="25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1" t="s">
        <v>183</v>
      </c>
      <c r="AU569" s="251" t="s">
        <v>85</v>
      </c>
      <c r="AV569" s="13" t="s">
        <v>83</v>
      </c>
      <c r="AW569" s="13" t="s">
        <v>32</v>
      </c>
      <c r="AX569" s="13" t="s">
        <v>76</v>
      </c>
      <c r="AY569" s="251" t="s">
        <v>174</v>
      </c>
    </row>
    <row r="570" s="14" customFormat="1">
      <c r="A570" s="14"/>
      <c r="B570" s="252"/>
      <c r="C570" s="253"/>
      <c r="D570" s="243" t="s">
        <v>183</v>
      </c>
      <c r="E570" s="254" t="s">
        <v>1</v>
      </c>
      <c r="F570" s="255" t="s">
        <v>718</v>
      </c>
      <c r="G570" s="253"/>
      <c r="H570" s="256">
        <v>81</v>
      </c>
      <c r="I570" s="257"/>
      <c r="J570" s="253"/>
      <c r="K570" s="253"/>
      <c r="L570" s="258"/>
      <c r="M570" s="259"/>
      <c r="N570" s="260"/>
      <c r="O570" s="260"/>
      <c r="P570" s="260"/>
      <c r="Q570" s="260"/>
      <c r="R570" s="260"/>
      <c r="S570" s="260"/>
      <c r="T570" s="26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2" t="s">
        <v>183</v>
      </c>
      <c r="AU570" s="262" t="s">
        <v>85</v>
      </c>
      <c r="AV570" s="14" t="s">
        <v>85</v>
      </c>
      <c r="AW570" s="14" t="s">
        <v>32</v>
      </c>
      <c r="AX570" s="14" t="s">
        <v>76</v>
      </c>
      <c r="AY570" s="262" t="s">
        <v>174</v>
      </c>
    </row>
    <row r="571" s="14" customFormat="1">
      <c r="A571" s="14"/>
      <c r="B571" s="252"/>
      <c r="C571" s="253"/>
      <c r="D571" s="243" t="s">
        <v>183</v>
      </c>
      <c r="E571" s="254" t="s">
        <v>1</v>
      </c>
      <c r="F571" s="255" t="s">
        <v>719</v>
      </c>
      <c r="G571" s="253"/>
      <c r="H571" s="256">
        <v>11.699999999999999</v>
      </c>
      <c r="I571" s="257"/>
      <c r="J571" s="253"/>
      <c r="K571" s="253"/>
      <c r="L571" s="258"/>
      <c r="M571" s="259"/>
      <c r="N571" s="260"/>
      <c r="O571" s="260"/>
      <c r="P571" s="260"/>
      <c r="Q571" s="260"/>
      <c r="R571" s="260"/>
      <c r="S571" s="260"/>
      <c r="T571" s="26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2" t="s">
        <v>183</v>
      </c>
      <c r="AU571" s="262" t="s">
        <v>85</v>
      </c>
      <c r="AV571" s="14" t="s">
        <v>85</v>
      </c>
      <c r="AW571" s="14" t="s">
        <v>32</v>
      </c>
      <c r="AX571" s="14" t="s">
        <v>76</v>
      </c>
      <c r="AY571" s="262" t="s">
        <v>174</v>
      </c>
    </row>
    <row r="572" s="14" customFormat="1">
      <c r="A572" s="14"/>
      <c r="B572" s="252"/>
      <c r="C572" s="253"/>
      <c r="D572" s="243" t="s">
        <v>183</v>
      </c>
      <c r="E572" s="254" t="s">
        <v>1</v>
      </c>
      <c r="F572" s="255" t="s">
        <v>720</v>
      </c>
      <c r="G572" s="253"/>
      <c r="H572" s="256">
        <v>22.23</v>
      </c>
      <c r="I572" s="257"/>
      <c r="J572" s="253"/>
      <c r="K572" s="253"/>
      <c r="L572" s="258"/>
      <c r="M572" s="259"/>
      <c r="N572" s="260"/>
      <c r="O572" s="260"/>
      <c r="P572" s="260"/>
      <c r="Q572" s="260"/>
      <c r="R572" s="260"/>
      <c r="S572" s="260"/>
      <c r="T572" s="26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2" t="s">
        <v>183</v>
      </c>
      <c r="AU572" s="262" t="s">
        <v>85</v>
      </c>
      <c r="AV572" s="14" t="s">
        <v>85</v>
      </c>
      <c r="AW572" s="14" t="s">
        <v>32</v>
      </c>
      <c r="AX572" s="14" t="s">
        <v>76</v>
      </c>
      <c r="AY572" s="262" t="s">
        <v>174</v>
      </c>
    </row>
    <row r="573" s="14" customFormat="1">
      <c r="A573" s="14"/>
      <c r="B573" s="252"/>
      <c r="C573" s="253"/>
      <c r="D573" s="243" t="s">
        <v>183</v>
      </c>
      <c r="E573" s="254" t="s">
        <v>1</v>
      </c>
      <c r="F573" s="255" t="s">
        <v>721</v>
      </c>
      <c r="G573" s="253"/>
      <c r="H573" s="256">
        <v>66.599999999999994</v>
      </c>
      <c r="I573" s="257"/>
      <c r="J573" s="253"/>
      <c r="K573" s="253"/>
      <c r="L573" s="258"/>
      <c r="M573" s="259"/>
      <c r="N573" s="260"/>
      <c r="O573" s="260"/>
      <c r="P573" s="260"/>
      <c r="Q573" s="260"/>
      <c r="R573" s="260"/>
      <c r="S573" s="260"/>
      <c r="T573" s="26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2" t="s">
        <v>183</v>
      </c>
      <c r="AU573" s="262" t="s">
        <v>85</v>
      </c>
      <c r="AV573" s="14" t="s">
        <v>85</v>
      </c>
      <c r="AW573" s="14" t="s">
        <v>32</v>
      </c>
      <c r="AX573" s="14" t="s">
        <v>76</v>
      </c>
      <c r="AY573" s="262" t="s">
        <v>174</v>
      </c>
    </row>
    <row r="574" s="15" customFormat="1">
      <c r="A574" s="15"/>
      <c r="B574" s="263"/>
      <c r="C574" s="264"/>
      <c r="D574" s="243" t="s">
        <v>183</v>
      </c>
      <c r="E574" s="265" t="s">
        <v>1</v>
      </c>
      <c r="F574" s="266" t="s">
        <v>187</v>
      </c>
      <c r="G574" s="264"/>
      <c r="H574" s="267">
        <v>181.53</v>
      </c>
      <c r="I574" s="268"/>
      <c r="J574" s="264"/>
      <c r="K574" s="264"/>
      <c r="L574" s="269"/>
      <c r="M574" s="270"/>
      <c r="N574" s="271"/>
      <c r="O574" s="271"/>
      <c r="P574" s="271"/>
      <c r="Q574" s="271"/>
      <c r="R574" s="271"/>
      <c r="S574" s="271"/>
      <c r="T574" s="27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3" t="s">
        <v>183</v>
      </c>
      <c r="AU574" s="273" t="s">
        <v>85</v>
      </c>
      <c r="AV574" s="15" t="s">
        <v>188</v>
      </c>
      <c r="AW574" s="15" t="s">
        <v>32</v>
      </c>
      <c r="AX574" s="15" t="s">
        <v>76</v>
      </c>
      <c r="AY574" s="273" t="s">
        <v>174</v>
      </c>
    </row>
    <row r="575" s="16" customFormat="1">
      <c r="A575" s="16"/>
      <c r="B575" s="274"/>
      <c r="C575" s="275"/>
      <c r="D575" s="243" t="s">
        <v>183</v>
      </c>
      <c r="E575" s="276" t="s">
        <v>98</v>
      </c>
      <c r="F575" s="277" t="s">
        <v>189</v>
      </c>
      <c r="G575" s="275"/>
      <c r="H575" s="278">
        <v>181.53</v>
      </c>
      <c r="I575" s="279"/>
      <c r="J575" s="275"/>
      <c r="K575" s="275"/>
      <c r="L575" s="280"/>
      <c r="M575" s="281"/>
      <c r="N575" s="282"/>
      <c r="O575" s="282"/>
      <c r="P575" s="282"/>
      <c r="Q575" s="282"/>
      <c r="R575" s="282"/>
      <c r="S575" s="282"/>
      <c r="T575" s="283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284" t="s">
        <v>183</v>
      </c>
      <c r="AU575" s="284" t="s">
        <v>85</v>
      </c>
      <c r="AV575" s="16" t="s">
        <v>181</v>
      </c>
      <c r="AW575" s="16" t="s">
        <v>32</v>
      </c>
      <c r="AX575" s="16" t="s">
        <v>83</v>
      </c>
      <c r="AY575" s="284" t="s">
        <v>174</v>
      </c>
    </row>
    <row r="576" s="2" customFormat="1" ht="16.5" customHeight="1">
      <c r="A576" s="39"/>
      <c r="B576" s="40"/>
      <c r="C576" s="285" t="s">
        <v>722</v>
      </c>
      <c r="D576" s="285" t="s">
        <v>256</v>
      </c>
      <c r="E576" s="286" t="s">
        <v>723</v>
      </c>
      <c r="F576" s="287" t="s">
        <v>724</v>
      </c>
      <c r="G576" s="288" t="s">
        <v>231</v>
      </c>
      <c r="H576" s="289">
        <v>0.062</v>
      </c>
      <c r="I576" s="290"/>
      <c r="J576" s="291">
        <f>ROUND(I576*H576,2)</f>
        <v>0</v>
      </c>
      <c r="K576" s="287" t="s">
        <v>180</v>
      </c>
      <c r="L576" s="292"/>
      <c r="M576" s="293" t="s">
        <v>1</v>
      </c>
      <c r="N576" s="294" t="s">
        <v>41</v>
      </c>
      <c r="O576" s="92"/>
      <c r="P576" s="237">
        <f>O576*H576</f>
        <v>0</v>
      </c>
      <c r="Q576" s="237">
        <v>1</v>
      </c>
      <c r="R576" s="237">
        <f>Q576*H576</f>
        <v>0.062</v>
      </c>
      <c r="S576" s="237">
        <v>0</v>
      </c>
      <c r="T576" s="238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9" t="s">
        <v>363</v>
      </c>
      <c r="AT576" s="239" t="s">
        <v>256</v>
      </c>
      <c r="AU576" s="239" t="s">
        <v>85</v>
      </c>
      <c r="AY576" s="18" t="s">
        <v>174</v>
      </c>
      <c r="BE576" s="240">
        <f>IF(N576="základní",J576,0)</f>
        <v>0</v>
      </c>
      <c r="BF576" s="240">
        <f>IF(N576="snížená",J576,0)</f>
        <v>0</v>
      </c>
      <c r="BG576" s="240">
        <f>IF(N576="zákl. přenesená",J576,0)</f>
        <v>0</v>
      </c>
      <c r="BH576" s="240">
        <f>IF(N576="sníž. přenesená",J576,0)</f>
        <v>0</v>
      </c>
      <c r="BI576" s="240">
        <f>IF(N576="nulová",J576,0)</f>
        <v>0</v>
      </c>
      <c r="BJ576" s="18" t="s">
        <v>83</v>
      </c>
      <c r="BK576" s="240">
        <f>ROUND(I576*H576,2)</f>
        <v>0</v>
      </c>
      <c r="BL576" s="18" t="s">
        <v>272</v>
      </c>
      <c r="BM576" s="239" t="s">
        <v>725</v>
      </c>
    </row>
    <row r="577" s="14" customFormat="1">
      <c r="A577" s="14"/>
      <c r="B577" s="252"/>
      <c r="C577" s="253"/>
      <c r="D577" s="243" t="s">
        <v>183</v>
      </c>
      <c r="E577" s="253"/>
      <c r="F577" s="255" t="s">
        <v>726</v>
      </c>
      <c r="G577" s="253"/>
      <c r="H577" s="256">
        <v>0.062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2" t="s">
        <v>183</v>
      </c>
      <c r="AU577" s="262" t="s">
        <v>85</v>
      </c>
      <c r="AV577" s="14" t="s">
        <v>85</v>
      </c>
      <c r="AW577" s="14" t="s">
        <v>4</v>
      </c>
      <c r="AX577" s="14" t="s">
        <v>83</v>
      </c>
      <c r="AY577" s="262" t="s">
        <v>174</v>
      </c>
    </row>
    <row r="578" s="2" customFormat="1" ht="24.15" customHeight="1">
      <c r="A578" s="39"/>
      <c r="B578" s="40"/>
      <c r="C578" s="228" t="s">
        <v>727</v>
      </c>
      <c r="D578" s="228" t="s">
        <v>176</v>
      </c>
      <c r="E578" s="229" t="s">
        <v>728</v>
      </c>
      <c r="F578" s="230" t="s">
        <v>729</v>
      </c>
      <c r="G578" s="231" t="s">
        <v>179</v>
      </c>
      <c r="H578" s="232">
        <v>181.53</v>
      </c>
      <c r="I578" s="233"/>
      <c r="J578" s="234">
        <f>ROUND(I578*H578,2)</f>
        <v>0</v>
      </c>
      <c r="K578" s="230" t="s">
        <v>180</v>
      </c>
      <c r="L578" s="45"/>
      <c r="M578" s="235" t="s">
        <v>1</v>
      </c>
      <c r="N578" s="236" t="s">
        <v>41</v>
      </c>
      <c r="O578" s="92"/>
      <c r="P578" s="237">
        <f>O578*H578</f>
        <v>0</v>
      </c>
      <c r="Q578" s="237">
        <v>0.00040000000000000002</v>
      </c>
      <c r="R578" s="237">
        <f>Q578*H578</f>
        <v>0.07261200000000001</v>
      </c>
      <c r="S578" s="237">
        <v>0</v>
      </c>
      <c r="T578" s="23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9" t="s">
        <v>272</v>
      </c>
      <c r="AT578" s="239" t="s">
        <v>176</v>
      </c>
      <c r="AU578" s="239" t="s">
        <v>85</v>
      </c>
      <c r="AY578" s="18" t="s">
        <v>174</v>
      </c>
      <c r="BE578" s="240">
        <f>IF(N578="základní",J578,0)</f>
        <v>0</v>
      </c>
      <c r="BF578" s="240">
        <f>IF(N578="snížená",J578,0)</f>
        <v>0</v>
      </c>
      <c r="BG578" s="240">
        <f>IF(N578="zákl. přenesená",J578,0)</f>
        <v>0</v>
      </c>
      <c r="BH578" s="240">
        <f>IF(N578="sníž. přenesená",J578,0)</f>
        <v>0</v>
      </c>
      <c r="BI578" s="240">
        <f>IF(N578="nulová",J578,0)</f>
        <v>0</v>
      </c>
      <c r="BJ578" s="18" t="s">
        <v>83</v>
      </c>
      <c r="BK578" s="240">
        <f>ROUND(I578*H578,2)</f>
        <v>0</v>
      </c>
      <c r="BL578" s="18" t="s">
        <v>272</v>
      </c>
      <c r="BM578" s="239" t="s">
        <v>730</v>
      </c>
    </row>
    <row r="579" s="14" customFormat="1">
      <c r="A579" s="14"/>
      <c r="B579" s="252"/>
      <c r="C579" s="253"/>
      <c r="D579" s="243" t="s">
        <v>183</v>
      </c>
      <c r="E579" s="254" t="s">
        <v>1</v>
      </c>
      <c r="F579" s="255" t="s">
        <v>98</v>
      </c>
      <c r="G579" s="253"/>
      <c r="H579" s="256">
        <v>181.53</v>
      </c>
      <c r="I579" s="257"/>
      <c r="J579" s="253"/>
      <c r="K579" s="253"/>
      <c r="L579" s="258"/>
      <c r="M579" s="259"/>
      <c r="N579" s="260"/>
      <c r="O579" s="260"/>
      <c r="P579" s="260"/>
      <c r="Q579" s="260"/>
      <c r="R579" s="260"/>
      <c r="S579" s="260"/>
      <c r="T579" s="26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2" t="s">
        <v>183</v>
      </c>
      <c r="AU579" s="262" t="s">
        <v>85</v>
      </c>
      <c r="AV579" s="14" t="s">
        <v>85</v>
      </c>
      <c r="AW579" s="14" t="s">
        <v>32</v>
      </c>
      <c r="AX579" s="14" t="s">
        <v>76</v>
      </c>
      <c r="AY579" s="262" t="s">
        <v>174</v>
      </c>
    </row>
    <row r="580" s="15" customFormat="1">
      <c r="A580" s="15"/>
      <c r="B580" s="263"/>
      <c r="C580" s="264"/>
      <c r="D580" s="243" t="s">
        <v>183</v>
      </c>
      <c r="E580" s="265" t="s">
        <v>1</v>
      </c>
      <c r="F580" s="266" t="s">
        <v>187</v>
      </c>
      <c r="G580" s="264"/>
      <c r="H580" s="267">
        <v>181.53</v>
      </c>
      <c r="I580" s="268"/>
      <c r="J580" s="264"/>
      <c r="K580" s="264"/>
      <c r="L580" s="269"/>
      <c r="M580" s="270"/>
      <c r="N580" s="271"/>
      <c r="O580" s="271"/>
      <c r="P580" s="271"/>
      <c r="Q580" s="271"/>
      <c r="R580" s="271"/>
      <c r="S580" s="271"/>
      <c r="T580" s="272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3" t="s">
        <v>183</v>
      </c>
      <c r="AU580" s="273" t="s">
        <v>85</v>
      </c>
      <c r="AV580" s="15" t="s">
        <v>188</v>
      </c>
      <c r="AW580" s="15" t="s">
        <v>32</v>
      </c>
      <c r="AX580" s="15" t="s">
        <v>76</v>
      </c>
      <c r="AY580" s="273" t="s">
        <v>174</v>
      </c>
    </row>
    <row r="581" s="16" customFormat="1">
      <c r="A581" s="16"/>
      <c r="B581" s="274"/>
      <c r="C581" s="275"/>
      <c r="D581" s="243" t="s">
        <v>183</v>
      </c>
      <c r="E581" s="276" t="s">
        <v>1</v>
      </c>
      <c r="F581" s="277" t="s">
        <v>189</v>
      </c>
      <c r="G581" s="275"/>
      <c r="H581" s="278">
        <v>181.53</v>
      </c>
      <c r="I581" s="279"/>
      <c r="J581" s="275"/>
      <c r="K581" s="275"/>
      <c r="L581" s="280"/>
      <c r="M581" s="281"/>
      <c r="N581" s="282"/>
      <c r="O581" s="282"/>
      <c r="P581" s="282"/>
      <c r="Q581" s="282"/>
      <c r="R581" s="282"/>
      <c r="S581" s="282"/>
      <c r="T581" s="283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84" t="s">
        <v>183</v>
      </c>
      <c r="AU581" s="284" t="s">
        <v>85</v>
      </c>
      <c r="AV581" s="16" t="s">
        <v>181</v>
      </c>
      <c r="AW581" s="16" t="s">
        <v>32</v>
      </c>
      <c r="AX581" s="16" t="s">
        <v>83</v>
      </c>
      <c r="AY581" s="284" t="s">
        <v>174</v>
      </c>
    </row>
    <row r="582" s="2" customFormat="1" ht="49.05" customHeight="1">
      <c r="A582" s="39"/>
      <c r="B582" s="40"/>
      <c r="C582" s="285" t="s">
        <v>731</v>
      </c>
      <c r="D582" s="285" t="s">
        <v>256</v>
      </c>
      <c r="E582" s="286" t="s">
        <v>732</v>
      </c>
      <c r="F582" s="287" t="s">
        <v>733</v>
      </c>
      <c r="G582" s="288" t="s">
        <v>179</v>
      </c>
      <c r="H582" s="289">
        <v>221.648</v>
      </c>
      <c r="I582" s="290"/>
      <c r="J582" s="291">
        <f>ROUND(I582*H582,2)</f>
        <v>0</v>
      </c>
      <c r="K582" s="287" t="s">
        <v>180</v>
      </c>
      <c r="L582" s="292"/>
      <c r="M582" s="293" t="s">
        <v>1</v>
      </c>
      <c r="N582" s="294" t="s">
        <v>41</v>
      </c>
      <c r="O582" s="92"/>
      <c r="P582" s="237">
        <f>O582*H582</f>
        <v>0</v>
      </c>
      <c r="Q582" s="237">
        <v>0.0053</v>
      </c>
      <c r="R582" s="237">
        <f>Q582*H582</f>
        <v>1.1747344</v>
      </c>
      <c r="S582" s="237">
        <v>0</v>
      </c>
      <c r="T582" s="238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9" t="s">
        <v>363</v>
      </c>
      <c r="AT582" s="239" t="s">
        <v>256</v>
      </c>
      <c r="AU582" s="239" t="s">
        <v>85</v>
      </c>
      <c r="AY582" s="18" t="s">
        <v>174</v>
      </c>
      <c r="BE582" s="240">
        <f>IF(N582="základní",J582,0)</f>
        <v>0</v>
      </c>
      <c r="BF582" s="240">
        <f>IF(N582="snížená",J582,0)</f>
        <v>0</v>
      </c>
      <c r="BG582" s="240">
        <f>IF(N582="zákl. přenesená",J582,0)</f>
        <v>0</v>
      </c>
      <c r="BH582" s="240">
        <f>IF(N582="sníž. přenesená",J582,0)</f>
        <v>0</v>
      </c>
      <c r="BI582" s="240">
        <f>IF(N582="nulová",J582,0)</f>
        <v>0</v>
      </c>
      <c r="BJ582" s="18" t="s">
        <v>83</v>
      </c>
      <c r="BK582" s="240">
        <f>ROUND(I582*H582,2)</f>
        <v>0</v>
      </c>
      <c r="BL582" s="18" t="s">
        <v>272</v>
      </c>
      <c r="BM582" s="239" t="s">
        <v>734</v>
      </c>
    </row>
    <row r="583" s="14" customFormat="1">
      <c r="A583" s="14"/>
      <c r="B583" s="252"/>
      <c r="C583" s="253"/>
      <c r="D583" s="243" t="s">
        <v>183</v>
      </c>
      <c r="E583" s="253"/>
      <c r="F583" s="255" t="s">
        <v>735</v>
      </c>
      <c r="G583" s="253"/>
      <c r="H583" s="256">
        <v>221.648</v>
      </c>
      <c r="I583" s="257"/>
      <c r="J583" s="253"/>
      <c r="K583" s="253"/>
      <c r="L583" s="258"/>
      <c r="M583" s="259"/>
      <c r="N583" s="260"/>
      <c r="O583" s="260"/>
      <c r="P583" s="260"/>
      <c r="Q583" s="260"/>
      <c r="R583" s="260"/>
      <c r="S583" s="260"/>
      <c r="T583" s="26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2" t="s">
        <v>183</v>
      </c>
      <c r="AU583" s="262" t="s">
        <v>85</v>
      </c>
      <c r="AV583" s="14" t="s">
        <v>85</v>
      </c>
      <c r="AW583" s="14" t="s">
        <v>4</v>
      </c>
      <c r="AX583" s="14" t="s">
        <v>83</v>
      </c>
      <c r="AY583" s="262" t="s">
        <v>174</v>
      </c>
    </row>
    <row r="584" s="2" customFormat="1" ht="24.15" customHeight="1">
      <c r="A584" s="39"/>
      <c r="B584" s="40"/>
      <c r="C584" s="228" t="s">
        <v>736</v>
      </c>
      <c r="D584" s="228" t="s">
        <v>176</v>
      </c>
      <c r="E584" s="229" t="s">
        <v>737</v>
      </c>
      <c r="F584" s="230" t="s">
        <v>738</v>
      </c>
      <c r="G584" s="231" t="s">
        <v>439</v>
      </c>
      <c r="H584" s="232">
        <v>124.5</v>
      </c>
      <c r="I584" s="233"/>
      <c r="J584" s="234">
        <f>ROUND(I584*H584,2)</f>
        <v>0</v>
      </c>
      <c r="K584" s="230" t="s">
        <v>180</v>
      </c>
      <c r="L584" s="45"/>
      <c r="M584" s="235" t="s">
        <v>1</v>
      </c>
      <c r="N584" s="236" t="s">
        <v>41</v>
      </c>
      <c r="O584" s="92"/>
      <c r="P584" s="237">
        <f>O584*H584</f>
        <v>0</v>
      </c>
      <c r="Q584" s="237">
        <v>0.00016000000000000001</v>
      </c>
      <c r="R584" s="237">
        <f>Q584*H584</f>
        <v>0.01992</v>
      </c>
      <c r="S584" s="237">
        <v>0</v>
      </c>
      <c r="T584" s="23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9" t="s">
        <v>272</v>
      </c>
      <c r="AT584" s="239" t="s">
        <v>176</v>
      </c>
      <c r="AU584" s="239" t="s">
        <v>85</v>
      </c>
      <c r="AY584" s="18" t="s">
        <v>174</v>
      </c>
      <c r="BE584" s="240">
        <f>IF(N584="základní",J584,0)</f>
        <v>0</v>
      </c>
      <c r="BF584" s="240">
        <f>IF(N584="snížená",J584,0)</f>
        <v>0</v>
      </c>
      <c r="BG584" s="240">
        <f>IF(N584="zákl. přenesená",J584,0)</f>
        <v>0</v>
      </c>
      <c r="BH584" s="240">
        <f>IF(N584="sníž. přenesená",J584,0)</f>
        <v>0</v>
      </c>
      <c r="BI584" s="240">
        <f>IF(N584="nulová",J584,0)</f>
        <v>0</v>
      </c>
      <c r="BJ584" s="18" t="s">
        <v>83</v>
      </c>
      <c r="BK584" s="240">
        <f>ROUND(I584*H584,2)</f>
        <v>0</v>
      </c>
      <c r="BL584" s="18" t="s">
        <v>272</v>
      </c>
      <c r="BM584" s="239" t="s">
        <v>739</v>
      </c>
    </row>
    <row r="585" s="13" customFormat="1">
      <c r="A585" s="13"/>
      <c r="B585" s="241"/>
      <c r="C585" s="242"/>
      <c r="D585" s="243" t="s">
        <v>183</v>
      </c>
      <c r="E585" s="244" t="s">
        <v>1</v>
      </c>
      <c r="F585" s="245" t="s">
        <v>205</v>
      </c>
      <c r="G585" s="242"/>
      <c r="H585" s="244" t="s">
        <v>1</v>
      </c>
      <c r="I585" s="246"/>
      <c r="J585" s="242"/>
      <c r="K585" s="242"/>
      <c r="L585" s="247"/>
      <c r="M585" s="248"/>
      <c r="N585" s="249"/>
      <c r="O585" s="249"/>
      <c r="P585" s="249"/>
      <c r="Q585" s="249"/>
      <c r="R585" s="249"/>
      <c r="S585" s="249"/>
      <c r="T585" s="25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1" t="s">
        <v>183</v>
      </c>
      <c r="AU585" s="251" t="s">
        <v>85</v>
      </c>
      <c r="AV585" s="13" t="s">
        <v>83</v>
      </c>
      <c r="AW585" s="13" t="s">
        <v>32</v>
      </c>
      <c r="AX585" s="13" t="s">
        <v>76</v>
      </c>
      <c r="AY585" s="251" t="s">
        <v>174</v>
      </c>
    </row>
    <row r="586" s="14" customFormat="1">
      <c r="A586" s="14"/>
      <c r="B586" s="252"/>
      <c r="C586" s="253"/>
      <c r="D586" s="243" t="s">
        <v>183</v>
      </c>
      <c r="E586" s="254" t="s">
        <v>1</v>
      </c>
      <c r="F586" s="255" t="s">
        <v>472</v>
      </c>
      <c r="G586" s="253"/>
      <c r="H586" s="256">
        <v>54</v>
      </c>
      <c r="I586" s="257"/>
      <c r="J586" s="253"/>
      <c r="K586" s="253"/>
      <c r="L586" s="258"/>
      <c r="M586" s="259"/>
      <c r="N586" s="260"/>
      <c r="O586" s="260"/>
      <c r="P586" s="260"/>
      <c r="Q586" s="260"/>
      <c r="R586" s="260"/>
      <c r="S586" s="260"/>
      <c r="T586" s="26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2" t="s">
        <v>183</v>
      </c>
      <c r="AU586" s="262" t="s">
        <v>85</v>
      </c>
      <c r="AV586" s="14" t="s">
        <v>85</v>
      </c>
      <c r="AW586" s="14" t="s">
        <v>32</v>
      </c>
      <c r="AX586" s="14" t="s">
        <v>76</v>
      </c>
      <c r="AY586" s="262" t="s">
        <v>174</v>
      </c>
    </row>
    <row r="587" s="14" customFormat="1">
      <c r="A587" s="14"/>
      <c r="B587" s="252"/>
      <c r="C587" s="253"/>
      <c r="D587" s="243" t="s">
        <v>183</v>
      </c>
      <c r="E587" s="254" t="s">
        <v>1</v>
      </c>
      <c r="F587" s="255" t="s">
        <v>228</v>
      </c>
      <c r="G587" s="253"/>
      <c r="H587" s="256">
        <v>9</v>
      </c>
      <c r="I587" s="257"/>
      <c r="J587" s="253"/>
      <c r="K587" s="253"/>
      <c r="L587" s="258"/>
      <c r="M587" s="259"/>
      <c r="N587" s="260"/>
      <c r="O587" s="260"/>
      <c r="P587" s="260"/>
      <c r="Q587" s="260"/>
      <c r="R587" s="260"/>
      <c r="S587" s="260"/>
      <c r="T587" s="26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2" t="s">
        <v>183</v>
      </c>
      <c r="AU587" s="262" t="s">
        <v>85</v>
      </c>
      <c r="AV587" s="14" t="s">
        <v>85</v>
      </c>
      <c r="AW587" s="14" t="s">
        <v>32</v>
      </c>
      <c r="AX587" s="14" t="s">
        <v>76</v>
      </c>
      <c r="AY587" s="262" t="s">
        <v>174</v>
      </c>
    </row>
    <row r="588" s="14" customFormat="1">
      <c r="A588" s="14"/>
      <c r="B588" s="252"/>
      <c r="C588" s="253"/>
      <c r="D588" s="243" t="s">
        <v>183</v>
      </c>
      <c r="E588" s="254" t="s">
        <v>1</v>
      </c>
      <c r="F588" s="255" t="s">
        <v>740</v>
      </c>
      <c r="G588" s="253"/>
      <c r="H588" s="256">
        <v>17.100000000000001</v>
      </c>
      <c r="I588" s="257"/>
      <c r="J588" s="253"/>
      <c r="K588" s="253"/>
      <c r="L588" s="258"/>
      <c r="M588" s="259"/>
      <c r="N588" s="260"/>
      <c r="O588" s="260"/>
      <c r="P588" s="260"/>
      <c r="Q588" s="260"/>
      <c r="R588" s="260"/>
      <c r="S588" s="260"/>
      <c r="T588" s="26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2" t="s">
        <v>183</v>
      </c>
      <c r="AU588" s="262" t="s">
        <v>85</v>
      </c>
      <c r="AV588" s="14" t="s">
        <v>85</v>
      </c>
      <c r="AW588" s="14" t="s">
        <v>32</v>
      </c>
      <c r="AX588" s="14" t="s">
        <v>76</v>
      </c>
      <c r="AY588" s="262" t="s">
        <v>174</v>
      </c>
    </row>
    <row r="589" s="14" customFormat="1">
      <c r="A589" s="14"/>
      <c r="B589" s="252"/>
      <c r="C589" s="253"/>
      <c r="D589" s="243" t="s">
        <v>183</v>
      </c>
      <c r="E589" s="254" t="s">
        <v>1</v>
      </c>
      <c r="F589" s="255" t="s">
        <v>741</v>
      </c>
      <c r="G589" s="253"/>
      <c r="H589" s="256">
        <v>44.399999999999999</v>
      </c>
      <c r="I589" s="257"/>
      <c r="J589" s="253"/>
      <c r="K589" s="253"/>
      <c r="L589" s="258"/>
      <c r="M589" s="259"/>
      <c r="N589" s="260"/>
      <c r="O589" s="260"/>
      <c r="P589" s="260"/>
      <c r="Q589" s="260"/>
      <c r="R589" s="260"/>
      <c r="S589" s="260"/>
      <c r="T589" s="26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2" t="s">
        <v>183</v>
      </c>
      <c r="AU589" s="262" t="s">
        <v>85</v>
      </c>
      <c r="AV589" s="14" t="s">
        <v>85</v>
      </c>
      <c r="AW589" s="14" t="s">
        <v>32</v>
      </c>
      <c r="AX589" s="14" t="s">
        <v>76</v>
      </c>
      <c r="AY589" s="262" t="s">
        <v>174</v>
      </c>
    </row>
    <row r="590" s="15" customFormat="1">
      <c r="A590" s="15"/>
      <c r="B590" s="263"/>
      <c r="C590" s="264"/>
      <c r="D590" s="243" t="s">
        <v>183</v>
      </c>
      <c r="E590" s="265" t="s">
        <v>1</v>
      </c>
      <c r="F590" s="266" t="s">
        <v>187</v>
      </c>
      <c r="G590" s="264"/>
      <c r="H590" s="267">
        <v>124.5</v>
      </c>
      <c r="I590" s="268"/>
      <c r="J590" s="264"/>
      <c r="K590" s="264"/>
      <c r="L590" s="269"/>
      <c r="M590" s="270"/>
      <c r="N590" s="271"/>
      <c r="O590" s="271"/>
      <c r="P590" s="271"/>
      <c r="Q590" s="271"/>
      <c r="R590" s="271"/>
      <c r="S590" s="271"/>
      <c r="T590" s="272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3" t="s">
        <v>183</v>
      </c>
      <c r="AU590" s="273" t="s">
        <v>85</v>
      </c>
      <c r="AV590" s="15" t="s">
        <v>188</v>
      </c>
      <c r="AW590" s="15" t="s">
        <v>32</v>
      </c>
      <c r="AX590" s="15" t="s">
        <v>76</v>
      </c>
      <c r="AY590" s="273" t="s">
        <v>174</v>
      </c>
    </row>
    <row r="591" s="16" customFormat="1">
      <c r="A591" s="16"/>
      <c r="B591" s="274"/>
      <c r="C591" s="275"/>
      <c r="D591" s="243" t="s">
        <v>183</v>
      </c>
      <c r="E591" s="276" t="s">
        <v>1</v>
      </c>
      <c r="F591" s="277" t="s">
        <v>189</v>
      </c>
      <c r="G591" s="275"/>
      <c r="H591" s="278">
        <v>124.5</v>
      </c>
      <c r="I591" s="279"/>
      <c r="J591" s="275"/>
      <c r="K591" s="275"/>
      <c r="L591" s="280"/>
      <c r="M591" s="281"/>
      <c r="N591" s="282"/>
      <c r="O591" s="282"/>
      <c r="P591" s="282"/>
      <c r="Q591" s="282"/>
      <c r="R591" s="282"/>
      <c r="S591" s="282"/>
      <c r="T591" s="283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T591" s="284" t="s">
        <v>183</v>
      </c>
      <c r="AU591" s="284" t="s">
        <v>85</v>
      </c>
      <c r="AV591" s="16" t="s">
        <v>181</v>
      </c>
      <c r="AW591" s="16" t="s">
        <v>32</v>
      </c>
      <c r="AX591" s="16" t="s">
        <v>83</v>
      </c>
      <c r="AY591" s="284" t="s">
        <v>174</v>
      </c>
    </row>
    <row r="592" s="2" customFormat="1" ht="24.15" customHeight="1">
      <c r="A592" s="39"/>
      <c r="B592" s="40"/>
      <c r="C592" s="228" t="s">
        <v>742</v>
      </c>
      <c r="D592" s="228" t="s">
        <v>176</v>
      </c>
      <c r="E592" s="229" t="s">
        <v>743</v>
      </c>
      <c r="F592" s="230" t="s">
        <v>744</v>
      </c>
      <c r="G592" s="231" t="s">
        <v>179</v>
      </c>
      <c r="H592" s="232">
        <v>144.18000000000001</v>
      </c>
      <c r="I592" s="233"/>
      <c r="J592" s="234">
        <f>ROUND(I592*H592,2)</f>
        <v>0</v>
      </c>
      <c r="K592" s="230" t="s">
        <v>180</v>
      </c>
      <c r="L592" s="45"/>
      <c r="M592" s="235" t="s">
        <v>1</v>
      </c>
      <c r="N592" s="236" t="s">
        <v>41</v>
      </c>
      <c r="O592" s="92"/>
      <c r="P592" s="237">
        <f>O592*H592</f>
        <v>0</v>
      </c>
      <c r="Q592" s="237">
        <v>4.0000000000000003E-05</v>
      </c>
      <c r="R592" s="237">
        <f>Q592*H592</f>
        <v>0.005767200000000001</v>
      </c>
      <c r="S592" s="237">
        <v>0</v>
      </c>
      <c r="T592" s="238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9" t="s">
        <v>272</v>
      </c>
      <c r="AT592" s="239" t="s">
        <v>176</v>
      </c>
      <c r="AU592" s="239" t="s">
        <v>85</v>
      </c>
      <c r="AY592" s="18" t="s">
        <v>174</v>
      </c>
      <c r="BE592" s="240">
        <f>IF(N592="základní",J592,0)</f>
        <v>0</v>
      </c>
      <c r="BF592" s="240">
        <f>IF(N592="snížená",J592,0)</f>
        <v>0</v>
      </c>
      <c r="BG592" s="240">
        <f>IF(N592="zákl. přenesená",J592,0)</f>
        <v>0</v>
      </c>
      <c r="BH592" s="240">
        <f>IF(N592="sníž. přenesená",J592,0)</f>
        <v>0</v>
      </c>
      <c r="BI592" s="240">
        <f>IF(N592="nulová",J592,0)</f>
        <v>0</v>
      </c>
      <c r="BJ592" s="18" t="s">
        <v>83</v>
      </c>
      <c r="BK592" s="240">
        <f>ROUND(I592*H592,2)</f>
        <v>0</v>
      </c>
      <c r="BL592" s="18" t="s">
        <v>272</v>
      </c>
      <c r="BM592" s="239" t="s">
        <v>745</v>
      </c>
    </row>
    <row r="593" s="13" customFormat="1">
      <c r="A593" s="13"/>
      <c r="B593" s="241"/>
      <c r="C593" s="242"/>
      <c r="D593" s="243" t="s">
        <v>183</v>
      </c>
      <c r="E593" s="244" t="s">
        <v>1</v>
      </c>
      <c r="F593" s="245" t="s">
        <v>205</v>
      </c>
      <c r="G593" s="242"/>
      <c r="H593" s="244" t="s">
        <v>1</v>
      </c>
      <c r="I593" s="246"/>
      <c r="J593" s="242"/>
      <c r="K593" s="242"/>
      <c r="L593" s="247"/>
      <c r="M593" s="248"/>
      <c r="N593" s="249"/>
      <c r="O593" s="249"/>
      <c r="P593" s="249"/>
      <c r="Q593" s="249"/>
      <c r="R593" s="249"/>
      <c r="S593" s="249"/>
      <c r="T593" s="25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1" t="s">
        <v>183</v>
      </c>
      <c r="AU593" s="251" t="s">
        <v>85</v>
      </c>
      <c r="AV593" s="13" t="s">
        <v>83</v>
      </c>
      <c r="AW593" s="13" t="s">
        <v>32</v>
      </c>
      <c r="AX593" s="13" t="s">
        <v>76</v>
      </c>
      <c r="AY593" s="251" t="s">
        <v>174</v>
      </c>
    </row>
    <row r="594" s="14" customFormat="1">
      <c r="A594" s="14"/>
      <c r="B594" s="252"/>
      <c r="C594" s="253"/>
      <c r="D594" s="243" t="s">
        <v>183</v>
      </c>
      <c r="E594" s="254" t="s">
        <v>1</v>
      </c>
      <c r="F594" s="255" t="s">
        <v>746</v>
      </c>
      <c r="G594" s="253"/>
      <c r="H594" s="256">
        <v>64.799999999999997</v>
      </c>
      <c r="I594" s="257"/>
      <c r="J594" s="253"/>
      <c r="K594" s="253"/>
      <c r="L594" s="258"/>
      <c r="M594" s="259"/>
      <c r="N594" s="260"/>
      <c r="O594" s="260"/>
      <c r="P594" s="260"/>
      <c r="Q594" s="260"/>
      <c r="R594" s="260"/>
      <c r="S594" s="260"/>
      <c r="T594" s="26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2" t="s">
        <v>183</v>
      </c>
      <c r="AU594" s="262" t="s">
        <v>85</v>
      </c>
      <c r="AV594" s="14" t="s">
        <v>85</v>
      </c>
      <c r="AW594" s="14" t="s">
        <v>32</v>
      </c>
      <c r="AX594" s="14" t="s">
        <v>76</v>
      </c>
      <c r="AY594" s="262" t="s">
        <v>174</v>
      </c>
    </row>
    <row r="595" s="14" customFormat="1">
      <c r="A595" s="14"/>
      <c r="B595" s="252"/>
      <c r="C595" s="253"/>
      <c r="D595" s="243" t="s">
        <v>183</v>
      </c>
      <c r="E595" s="254" t="s">
        <v>1</v>
      </c>
      <c r="F595" s="255" t="s">
        <v>747</v>
      </c>
      <c r="G595" s="253"/>
      <c r="H595" s="256">
        <v>9</v>
      </c>
      <c r="I595" s="257"/>
      <c r="J595" s="253"/>
      <c r="K595" s="253"/>
      <c r="L595" s="258"/>
      <c r="M595" s="259"/>
      <c r="N595" s="260"/>
      <c r="O595" s="260"/>
      <c r="P595" s="260"/>
      <c r="Q595" s="260"/>
      <c r="R595" s="260"/>
      <c r="S595" s="260"/>
      <c r="T595" s="26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2" t="s">
        <v>183</v>
      </c>
      <c r="AU595" s="262" t="s">
        <v>85</v>
      </c>
      <c r="AV595" s="14" t="s">
        <v>85</v>
      </c>
      <c r="AW595" s="14" t="s">
        <v>32</v>
      </c>
      <c r="AX595" s="14" t="s">
        <v>76</v>
      </c>
      <c r="AY595" s="262" t="s">
        <v>174</v>
      </c>
    </row>
    <row r="596" s="14" customFormat="1">
      <c r="A596" s="14"/>
      <c r="B596" s="252"/>
      <c r="C596" s="253"/>
      <c r="D596" s="243" t="s">
        <v>183</v>
      </c>
      <c r="E596" s="254" t="s">
        <v>1</v>
      </c>
      <c r="F596" s="255" t="s">
        <v>748</v>
      </c>
      <c r="G596" s="253"/>
      <c r="H596" s="256">
        <v>17.100000000000001</v>
      </c>
      <c r="I596" s="257"/>
      <c r="J596" s="253"/>
      <c r="K596" s="253"/>
      <c r="L596" s="258"/>
      <c r="M596" s="259"/>
      <c r="N596" s="260"/>
      <c r="O596" s="260"/>
      <c r="P596" s="260"/>
      <c r="Q596" s="260"/>
      <c r="R596" s="260"/>
      <c r="S596" s="260"/>
      <c r="T596" s="26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2" t="s">
        <v>183</v>
      </c>
      <c r="AU596" s="262" t="s">
        <v>85</v>
      </c>
      <c r="AV596" s="14" t="s">
        <v>85</v>
      </c>
      <c r="AW596" s="14" t="s">
        <v>32</v>
      </c>
      <c r="AX596" s="14" t="s">
        <v>76</v>
      </c>
      <c r="AY596" s="262" t="s">
        <v>174</v>
      </c>
    </row>
    <row r="597" s="14" customFormat="1">
      <c r="A597" s="14"/>
      <c r="B597" s="252"/>
      <c r="C597" s="253"/>
      <c r="D597" s="243" t="s">
        <v>183</v>
      </c>
      <c r="E597" s="254" t="s">
        <v>1</v>
      </c>
      <c r="F597" s="255" t="s">
        <v>749</v>
      </c>
      <c r="G597" s="253"/>
      <c r="H597" s="256">
        <v>53.280000000000001</v>
      </c>
      <c r="I597" s="257"/>
      <c r="J597" s="253"/>
      <c r="K597" s="253"/>
      <c r="L597" s="258"/>
      <c r="M597" s="259"/>
      <c r="N597" s="260"/>
      <c r="O597" s="260"/>
      <c r="P597" s="260"/>
      <c r="Q597" s="260"/>
      <c r="R597" s="260"/>
      <c r="S597" s="260"/>
      <c r="T597" s="26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2" t="s">
        <v>183</v>
      </c>
      <c r="AU597" s="262" t="s">
        <v>85</v>
      </c>
      <c r="AV597" s="14" t="s">
        <v>85</v>
      </c>
      <c r="AW597" s="14" t="s">
        <v>32</v>
      </c>
      <c r="AX597" s="14" t="s">
        <v>76</v>
      </c>
      <c r="AY597" s="262" t="s">
        <v>174</v>
      </c>
    </row>
    <row r="598" s="15" customFormat="1">
      <c r="A598" s="15"/>
      <c r="B598" s="263"/>
      <c r="C598" s="264"/>
      <c r="D598" s="243" t="s">
        <v>183</v>
      </c>
      <c r="E598" s="265" t="s">
        <v>1</v>
      </c>
      <c r="F598" s="266" t="s">
        <v>187</v>
      </c>
      <c r="G598" s="264"/>
      <c r="H598" s="267">
        <v>144.18000000000001</v>
      </c>
      <c r="I598" s="268"/>
      <c r="J598" s="264"/>
      <c r="K598" s="264"/>
      <c r="L598" s="269"/>
      <c r="M598" s="270"/>
      <c r="N598" s="271"/>
      <c r="O598" s="271"/>
      <c r="P598" s="271"/>
      <c r="Q598" s="271"/>
      <c r="R598" s="271"/>
      <c r="S598" s="271"/>
      <c r="T598" s="272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3" t="s">
        <v>183</v>
      </c>
      <c r="AU598" s="273" t="s">
        <v>85</v>
      </c>
      <c r="AV598" s="15" t="s">
        <v>188</v>
      </c>
      <c r="AW598" s="15" t="s">
        <v>32</v>
      </c>
      <c r="AX598" s="15" t="s">
        <v>76</v>
      </c>
      <c r="AY598" s="273" t="s">
        <v>174</v>
      </c>
    </row>
    <row r="599" s="16" customFormat="1">
      <c r="A599" s="16"/>
      <c r="B599" s="274"/>
      <c r="C599" s="275"/>
      <c r="D599" s="243" t="s">
        <v>183</v>
      </c>
      <c r="E599" s="276" t="s">
        <v>1</v>
      </c>
      <c r="F599" s="277" t="s">
        <v>189</v>
      </c>
      <c r="G599" s="275"/>
      <c r="H599" s="278">
        <v>144.18000000000001</v>
      </c>
      <c r="I599" s="279"/>
      <c r="J599" s="275"/>
      <c r="K599" s="275"/>
      <c r="L599" s="280"/>
      <c r="M599" s="281"/>
      <c r="N599" s="282"/>
      <c r="O599" s="282"/>
      <c r="P599" s="282"/>
      <c r="Q599" s="282"/>
      <c r="R599" s="282"/>
      <c r="S599" s="282"/>
      <c r="T599" s="283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84" t="s">
        <v>183</v>
      </c>
      <c r="AU599" s="284" t="s">
        <v>85</v>
      </c>
      <c r="AV599" s="16" t="s">
        <v>181</v>
      </c>
      <c r="AW599" s="16" t="s">
        <v>32</v>
      </c>
      <c r="AX599" s="16" t="s">
        <v>83</v>
      </c>
      <c r="AY599" s="284" t="s">
        <v>174</v>
      </c>
    </row>
    <row r="600" s="2" customFormat="1" ht="24.15" customHeight="1">
      <c r="A600" s="39"/>
      <c r="B600" s="40"/>
      <c r="C600" s="285" t="s">
        <v>750</v>
      </c>
      <c r="D600" s="285" t="s">
        <v>256</v>
      </c>
      <c r="E600" s="286" t="s">
        <v>751</v>
      </c>
      <c r="F600" s="287" t="s">
        <v>752</v>
      </c>
      <c r="G600" s="288" t="s">
        <v>179</v>
      </c>
      <c r="H600" s="289">
        <v>176.04400000000001</v>
      </c>
      <c r="I600" s="290"/>
      <c r="J600" s="291">
        <f>ROUND(I600*H600,2)</f>
        <v>0</v>
      </c>
      <c r="K600" s="287" t="s">
        <v>180</v>
      </c>
      <c r="L600" s="292"/>
      <c r="M600" s="293" t="s">
        <v>1</v>
      </c>
      <c r="N600" s="294" t="s">
        <v>41</v>
      </c>
      <c r="O600" s="92"/>
      <c r="P600" s="237">
        <f>O600*H600</f>
        <v>0</v>
      </c>
      <c r="Q600" s="237">
        <v>0.00029999999999999997</v>
      </c>
      <c r="R600" s="237">
        <f>Q600*H600</f>
        <v>0.052813199999999998</v>
      </c>
      <c r="S600" s="237">
        <v>0</v>
      </c>
      <c r="T600" s="238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9" t="s">
        <v>363</v>
      </c>
      <c r="AT600" s="239" t="s">
        <v>256</v>
      </c>
      <c r="AU600" s="239" t="s">
        <v>85</v>
      </c>
      <c r="AY600" s="18" t="s">
        <v>174</v>
      </c>
      <c r="BE600" s="240">
        <f>IF(N600="základní",J600,0)</f>
        <v>0</v>
      </c>
      <c r="BF600" s="240">
        <f>IF(N600="snížená",J600,0)</f>
        <v>0</v>
      </c>
      <c r="BG600" s="240">
        <f>IF(N600="zákl. přenesená",J600,0)</f>
        <v>0</v>
      </c>
      <c r="BH600" s="240">
        <f>IF(N600="sníž. přenesená",J600,0)</f>
        <v>0</v>
      </c>
      <c r="BI600" s="240">
        <f>IF(N600="nulová",J600,0)</f>
        <v>0</v>
      </c>
      <c r="BJ600" s="18" t="s">
        <v>83</v>
      </c>
      <c r="BK600" s="240">
        <f>ROUND(I600*H600,2)</f>
        <v>0</v>
      </c>
      <c r="BL600" s="18" t="s">
        <v>272</v>
      </c>
      <c r="BM600" s="239" t="s">
        <v>753</v>
      </c>
    </row>
    <row r="601" s="14" customFormat="1">
      <c r="A601" s="14"/>
      <c r="B601" s="252"/>
      <c r="C601" s="253"/>
      <c r="D601" s="243" t="s">
        <v>183</v>
      </c>
      <c r="E601" s="253"/>
      <c r="F601" s="255" t="s">
        <v>754</v>
      </c>
      <c r="G601" s="253"/>
      <c r="H601" s="256">
        <v>176.04400000000001</v>
      </c>
      <c r="I601" s="257"/>
      <c r="J601" s="253"/>
      <c r="K601" s="253"/>
      <c r="L601" s="258"/>
      <c r="M601" s="259"/>
      <c r="N601" s="260"/>
      <c r="O601" s="260"/>
      <c r="P601" s="260"/>
      <c r="Q601" s="260"/>
      <c r="R601" s="260"/>
      <c r="S601" s="260"/>
      <c r="T601" s="26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2" t="s">
        <v>183</v>
      </c>
      <c r="AU601" s="262" t="s">
        <v>85</v>
      </c>
      <c r="AV601" s="14" t="s">
        <v>85</v>
      </c>
      <c r="AW601" s="14" t="s">
        <v>4</v>
      </c>
      <c r="AX601" s="14" t="s">
        <v>83</v>
      </c>
      <c r="AY601" s="262" t="s">
        <v>174</v>
      </c>
    </row>
    <row r="602" s="2" customFormat="1" ht="33" customHeight="1">
      <c r="A602" s="39"/>
      <c r="B602" s="40"/>
      <c r="C602" s="228" t="s">
        <v>755</v>
      </c>
      <c r="D602" s="228" t="s">
        <v>176</v>
      </c>
      <c r="E602" s="229" t="s">
        <v>756</v>
      </c>
      <c r="F602" s="230" t="s">
        <v>757</v>
      </c>
      <c r="G602" s="231" t="s">
        <v>758</v>
      </c>
      <c r="H602" s="295"/>
      <c r="I602" s="233"/>
      <c r="J602" s="234">
        <f>ROUND(I602*H602,2)</f>
        <v>0</v>
      </c>
      <c r="K602" s="230" t="s">
        <v>180</v>
      </c>
      <c r="L602" s="45"/>
      <c r="M602" s="235" t="s">
        <v>1</v>
      </c>
      <c r="N602" s="236" t="s">
        <v>41</v>
      </c>
      <c r="O602" s="92"/>
      <c r="P602" s="237">
        <f>O602*H602</f>
        <v>0</v>
      </c>
      <c r="Q602" s="237">
        <v>0</v>
      </c>
      <c r="R602" s="237">
        <f>Q602*H602</f>
        <v>0</v>
      </c>
      <c r="S602" s="237">
        <v>0</v>
      </c>
      <c r="T602" s="238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9" t="s">
        <v>272</v>
      </c>
      <c r="AT602" s="239" t="s">
        <v>176</v>
      </c>
      <c r="AU602" s="239" t="s">
        <v>85</v>
      </c>
      <c r="AY602" s="18" t="s">
        <v>174</v>
      </c>
      <c r="BE602" s="240">
        <f>IF(N602="základní",J602,0)</f>
        <v>0</v>
      </c>
      <c r="BF602" s="240">
        <f>IF(N602="snížená",J602,0)</f>
        <v>0</v>
      </c>
      <c r="BG602" s="240">
        <f>IF(N602="zákl. přenesená",J602,0)</f>
        <v>0</v>
      </c>
      <c r="BH602" s="240">
        <f>IF(N602="sníž. přenesená",J602,0)</f>
        <v>0</v>
      </c>
      <c r="BI602" s="240">
        <f>IF(N602="nulová",J602,0)</f>
        <v>0</v>
      </c>
      <c r="BJ602" s="18" t="s">
        <v>83</v>
      </c>
      <c r="BK602" s="240">
        <f>ROUND(I602*H602,2)</f>
        <v>0</v>
      </c>
      <c r="BL602" s="18" t="s">
        <v>272</v>
      </c>
      <c r="BM602" s="239" t="s">
        <v>759</v>
      </c>
    </row>
    <row r="603" s="12" customFormat="1" ht="22.8" customHeight="1">
      <c r="A603" s="12"/>
      <c r="B603" s="212"/>
      <c r="C603" s="213"/>
      <c r="D603" s="214" t="s">
        <v>75</v>
      </c>
      <c r="E603" s="226" t="s">
        <v>760</v>
      </c>
      <c r="F603" s="226" t="s">
        <v>761</v>
      </c>
      <c r="G603" s="213"/>
      <c r="H603" s="213"/>
      <c r="I603" s="216"/>
      <c r="J603" s="227">
        <f>BK603</f>
        <v>0</v>
      </c>
      <c r="K603" s="213"/>
      <c r="L603" s="218"/>
      <c r="M603" s="219"/>
      <c r="N603" s="220"/>
      <c r="O603" s="220"/>
      <c r="P603" s="221">
        <f>SUM(P604:P662)</f>
        <v>0</v>
      </c>
      <c r="Q603" s="220"/>
      <c r="R603" s="221">
        <f>SUM(R604:R662)</f>
        <v>1.9576496399999999</v>
      </c>
      <c r="S603" s="220"/>
      <c r="T603" s="222">
        <f>SUM(T604:T662)</f>
        <v>1.1799249999999999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23" t="s">
        <v>85</v>
      </c>
      <c r="AT603" s="224" t="s">
        <v>75</v>
      </c>
      <c r="AU603" s="224" t="s">
        <v>83</v>
      </c>
      <c r="AY603" s="223" t="s">
        <v>174</v>
      </c>
      <c r="BK603" s="225">
        <f>SUM(BK604:BK662)</f>
        <v>0</v>
      </c>
    </row>
    <row r="604" s="2" customFormat="1" ht="24.15" customHeight="1">
      <c r="A604" s="39"/>
      <c r="B604" s="40"/>
      <c r="C604" s="228" t="s">
        <v>762</v>
      </c>
      <c r="D604" s="228" t="s">
        <v>176</v>
      </c>
      <c r="E604" s="229" t="s">
        <v>763</v>
      </c>
      <c r="F604" s="230" t="s">
        <v>764</v>
      </c>
      <c r="G604" s="231" t="s">
        <v>179</v>
      </c>
      <c r="H604" s="232">
        <v>100.175</v>
      </c>
      <c r="I604" s="233"/>
      <c r="J604" s="234">
        <f>ROUND(I604*H604,2)</f>
        <v>0</v>
      </c>
      <c r="K604" s="230" t="s">
        <v>180</v>
      </c>
      <c r="L604" s="45"/>
      <c r="M604" s="235" t="s">
        <v>1</v>
      </c>
      <c r="N604" s="236" t="s">
        <v>41</v>
      </c>
      <c r="O604" s="92"/>
      <c r="P604" s="237">
        <f>O604*H604</f>
        <v>0</v>
      </c>
      <c r="Q604" s="237">
        <v>0</v>
      </c>
      <c r="R604" s="237">
        <f>Q604*H604</f>
        <v>0</v>
      </c>
      <c r="S604" s="237">
        <v>0.010999999999999999</v>
      </c>
      <c r="T604" s="238">
        <f>S604*H604</f>
        <v>1.1019249999999998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9" t="s">
        <v>272</v>
      </c>
      <c r="AT604" s="239" t="s">
        <v>176</v>
      </c>
      <c r="AU604" s="239" t="s">
        <v>85</v>
      </c>
      <c r="AY604" s="18" t="s">
        <v>174</v>
      </c>
      <c r="BE604" s="240">
        <f>IF(N604="základní",J604,0)</f>
        <v>0</v>
      </c>
      <c r="BF604" s="240">
        <f>IF(N604="snížená",J604,0)</f>
        <v>0</v>
      </c>
      <c r="BG604" s="240">
        <f>IF(N604="zákl. přenesená",J604,0)</f>
        <v>0</v>
      </c>
      <c r="BH604" s="240">
        <f>IF(N604="sníž. přenesená",J604,0)</f>
        <v>0</v>
      </c>
      <c r="BI604" s="240">
        <f>IF(N604="nulová",J604,0)</f>
        <v>0</v>
      </c>
      <c r="BJ604" s="18" t="s">
        <v>83</v>
      </c>
      <c r="BK604" s="240">
        <f>ROUND(I604*H604,2)</f>
        <v>0</v>
      </c>
      <c r="BL604" s="18" t="s">
        <v>272</v>
      </c>
      <c r="BM604" s="239" t="s">
        <v>765</v>
      </c>
    </row>
    <row r="605" s="13" customFormat="1">
      <c r="A605" s="13"/>
      <c r="B605" s="241"/>
      <c r="C605" s="242"/>
      <c r="D605" s="243" t="s">
        <v>183</v>
      </c>
      <c r="E605" s="244" t="s">
        <v>1</v>
      </c>
      <c r="F605" s="245" t="s">
        <v>632</v>
      </c>
      <c r="G605" s="242"/>
      <c r="H605" s="244" t="s">
        <v>1</v>
      </c>
      <c r="I605" s="246"/>
      <c r="J605" s="242"/>
      <c r="K605" s="242"/>
      <c r="L605" s="247"/>
      <c r="M605" s="248"/>
      <c r="N605" s="249"/>
      <c r="O605" s="249"/>
      <c r="P605" s="249"/>
      <c r="Q605" s="249"/>
      <c r="R605" s="249"/>
      <c r="S605" s="249"/>
      <c r="T605" s="25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1" t="s">
        <v>183</v>
      </c>
      <c r="AU605" s="251" t="s">
        <v>85</v>
      </c>
      <c r="AV605" s="13" t="s">
        <v>83</v>
      </c>
      <c r="AW605" s="13" t="s">
        <v>32</v>
      </c>
      <c r="AX605" s="13" t="s">
        <v>76</v>
      </c>
      <c r="AY605" s="251" t="s">
        <v>174</v>
      </c>
    </row>
    <row r="606" s="14" customFormat="1">
      <c r="A606" s="14"/>
      <c r="B606" s="252"/>
      <c r="C606" s="253"/>
      <c r="D606" s="243" t="s">
        <v>183</v>
      </c>
      <c r="E606" s="254" t="s">
        <v>1</v>
      </c>
      <c r="F606" s="255" t="s">
        <v>766</v>
      </c>
      <c r="G606" s="253"/>
      <c r="H606" s="256">
        <v>28.949999999999999</v>
      </c>
      <c r="I606" s="257"/>
      <c r="J606" s="253"/>
      <c r="K606" s="253"/>
      <c r="L606" s="258"/>
      <c r="M606" s="259"/>
      <c r="N606" s="260"/>
      <c r="O606" s="260"/>
      <c r="P606" s="260"/>
      <c r="Q606" s="260"/>
      <c r="R606" s="260"/>
      <c r="S606" s="260"/>
      <c r="T606" s="26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2" t="s">
        <v>183</v>
      </c>
      <c r="AU606" s="262" t="s">
        <v>85</v>
      </c>
      <c r="AV606" s="14" t="s">
        <v>85</v>
      </c>
      <c r="AW606" s="14" t="s">
        <v>32</v>
      </c>
      <c r="AX606" s="14" t="s">
        <v>76</v>
      </c>
      <c r="AY606" s="262" t="s">
        <v>174</v>
      </c>
    </row>
    <row r="607" s="14" customFormat="1">
      <c r="A607" s="14"/>
      <c r="B607" s="252"/>
      <c r="C607" s="253"/>
      <c r="D607" s="243" t="s">
        <v>183</v>
      </c>
      <c r="E607" s="254" t="s">
        <v>1</v>
      </c>
      <c r="F607" s="255" t="s">
        <v>767</v>
      </c>
      <c r="G607" s="253"/>
      <c r="H607" s="256">
        <v>10.050000000000001</v>
      </c>
      <c r="I607" s="257"/>
      <c r="J607" s="253"/>
      <c r="K607" s="253"/>
      <c r="L607" s="258"/>
      <c r="M607" s="259"/>
      <c r="N607" s="260"/>
      <c r="O607" s="260"/>
      <c r="P607" s="260"/>
      <c r="Q607" s="260"/>
      <c r="R607" s="260"/>
      <c r="S607" s="260"/>
      <c r="T607" s="26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2" t="s">
        <v>183</v>
      </c>
      <c r="AU607" s="262" t="s">
        <v>85</v>
      </c>
      <c r="AV607" s="14" t="s">
        <v>85</v>
      </c>
      <c r="AW607" s="14" t="s">
        <v>32</v>
      </c>
      <c r="AX607" s="14" t="s">
        <v>76</v>
      </c>
      <c r="AY607" s="262" t="s">
        <v>174</v>
      </c>
    </row>
    <row r="608" s="15" customFormat="1">
      <c r="A608" s="15"/>
      <c r="B608" s="263"/>
      <c r="C608" s="264"/>
      <c r="D608" s="243" t="s">
        <v>183</v>
      </c>
      <c r="E608" s="265" t="s">
        <v>1</v>
      </c>
      <c r="F608" s="266" t="s">
        <v>187</v>
      </c>
      <c r="G608" s="264"/>
      <c r="H608" s="267">
        <v>39</v>
      </c>
      <c r="I608" s="268"/>
      <c r="J608" s="264"/>
      <c r="K608" s="264"/>
      <c r="L608" s="269"/>
      <c r="M608" s="270"/>
      <c r="N608" s="271"/>
      <c r="O608" s="271"/>
      <c r="P608" s="271"/>
      <c r="Q608" s="271"/>
      <c r="R608" s="271"/>
      <c r="S608" s="271"/>
      <c r="T608" s="272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3" t="s">
        <v>183</v>
      </c>
      <c r="AU608" s="273" t="s">
        <v>85</v>
      </c>
      <c r="AV608" s="15" t="s">
        <v>188</v>
      </c>
      <c r="AW608" s="15" t="s">
        <v>32</v>
      </c>
      <c r="AX608" s="15" t="s">
        <v>76</v>
      </c>
      <c r="AY608" s="273" t="s">
        <v>174</v>
      </c>
    </row>
    <row r="609" s="14" customFormat="1">
      <c r="A609" s="14"/>
      <c r="B609" s="252"/>
      <c r="C609" s="253"/>
      <c r="D609" s="243" t="s">
        <v>183</v>
      </c>
      <c r="E609" s="254" t="s">
        <v>1</v>
      </c>
      <c r="F609" s="255" t="s">
        <v>768</v>
      </c>
      <c r="G609" s="253"/>
      <c r="H609" s="256">
        <v>44.450000000000003</v>
      </c>
      <c r="I609" s="257"/>
      <c r="J609" s="253"/>
      <c r="K609" s="253"/>
      <c r="L609" s="258"/>
      <c r="M609" s="259"/>
      <c r="N609" s="260"/>
      <c r="O609" s="260"/>
      <c r="P609" s="260"/>
      <c r="Q609" s="260"/>
      <c r="R609" s="260"/>
      <c r="S609" s="260"/>
      <c r="T609" s="26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2" t="s">
        <v>183</v>
      </c>
      <c r="AU609" s="262" t="s">
        <v>85</v>
      </c>
      <c r="AV609" s="14" t="s">
        <v>85</v>
      </c>
      <c r="AW609" s="14" t="s">
        <v>32</v>
      </c>
      <c r="AX609" s="14" t="s">
        <v>76</v>
      </c>
      <c r="AY609" s="262" t="s">
        <v>174</v>
      </c>
    </row>
    <row r="610" s="14" customFormat="1">
      <c r="A610" s="14"/>
      <c r="B610" s="252"/>
      <c r="C610" s="253"/>
      <c r="D610" s="243" t="s">
        <v>183</v>
      </c>
      <c r="E610" s="254" t="s">
        <v>1</v>
      </c>
      <c r="F610" s="255" t="s">
        <v>769</v>
      </c>
      <c r="G610" s="253"/>
      <c r="H610" s="256">
        <v>16.725000000000001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2" t="s">
        <v>183</v>
      </c>
      <c r="AU610" s="262" t="s">
        <v>85</v>
      </c>
      <c r="AV610" s="14" t="s">
        <v>85</v>
      </c>
      <c r="AW610" s="14" t="s">
        <v>32</v>
      </c>
      <c r="AX610" s="14" t="s">
        <v>76</v>
      </c>
      <c r="AY610" s="262" t="s">
        <v>174</v>
      </c>
    </row>
    <row r="611" s="15" customFormat="1">
      <c r="A611" s="15"/>
      <c r="B611" s="263"/>
      <c r="C611" s="264"/>
      <c r="D611" s="243" t="s">
        <v>183</v>
      </c>
      <c r="E611" s="265" t="s">
        <v>1</v>
      </c>
      <c r="F611" s="266" t="s">
        <v>187</v>
      </c>
      <c r="G611" s="264"/>
      <c r="H611" s="267">
        <v>61.174999999999997</v>
      </c>
      <c r="I611" s="268"/>
      <c r="J611" s="264"/>
      <c r="K611" s="264"/>
      <c r="L611" s="269"/>
      <c r="M611" s="270"/>
      <c r="N611" s="271"/>
      <c r="O611" s="271"/>
      <c r="P611" s="271"/>
      <c r="Q611" s="271"/>
      <c r="R611" s="271"/>
      <c r="S611" s="271"/>
      <c r="T611" s="272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3" t="s">
        <v>183</v>
      </c>
      <c r="AU611" s="273" t="s">
        <v>85</v>
      </c>
      <c r="AV611" s="15" t="s">
        <v>188</v>
      </c>
      <c r="AW611" s="15" t="s">
        <v>32</v>
      </c>
      <c r="AX611" s="15" t="s">
        <v>76</v>
      </c>
      <c r="AY611" s="273" t="s">
        <v>174</v>
      </c>
    </row>
    <row r="612" s="16" customFormat="1">
      <c r="A612" s="16"/>
      <c r="B612" s="274"/>
      <c r="C612" s="275"/>
      <c r="D612" s="243" t="s">
        <v>183</v>
      </c>
      <c r="E612" s="276" t="s">
        <v>1</v>
      </c>
      <c r="F612" s="277" t="s">
        <v>189</v>
      </c>
      <c r="G612" s="275"/>
      <c r="H612" s="278">
        <v>100.175</v>
      </c>
      <c r="I612" s="279"/>
      <c r="J612" s="275"/>
      <c r="K612" s="275"/>
      <c r="L612" s="280"/>
      <c r="M612" s="281"/>
      <c r="N612" s="282"/>
      <c r="O612" s="282"/>
      <c r="P612" s="282"/>
      <c r="Q612" s="282"/>
      <c r="R612" s="282"/>
      <c r="S612" s="282"/>
      <c r="T612" s="283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T612" s="284" t="s">
        <v>183</v>
      </c>
      <c r="AU612" s="284" t="s">
        <v>85</v>
      </c>
      <c r="AV612" s="16" t="s">
        <v>181</v>
      </c>
      <c r="AW612" s="16" t="s">
        <v>32</v>
      </c>
      <c r="AX612" s="16" t="s">
        <v>83</v>
      </c>
      <c r="AY612" s="284" t="s">
        <v>174</v>
      </c>
    </row>
    <row r="613" s="2" customFormat="1" ht="24.15" customHeight="1">
      <c r="A613" s="39"/>
      <c r="B613" s="40"/>
      <c r="C613" s="228" t="s">
        <v>770</v>
      </c>
      <c r="D613" s="228" t="s">
        <v>176</v>
      </c>
      <c r="E613" s="229" t="s">
        <v>771</v>
      </c>
      <c r="F613" s="230" t="s">
        <v>772</v>
      </c>
      <c r="G613" s="231" t="s">
        <v>179</v>
      </c>
      <c r="H613" s="232">
        <v>39</v>
      </c>
      <c r="I613" s="233"/>
      <c r="J613" s="234">
        <f>ROUND(I613*H613,2)</f>
        <v>0</v>
      </c>
      <c r="K613" s="230" t="s">
        <v>180</v>
      </c>
      <c r="L613" s="45"/>
      <c r="M613" s="235" t="s">
        <v>1</v>
      </c>
      <c r="N613" s="236" t="s">
        <v>41</v>
      </c>
      <c r="O613" s="92"/>
      <c r="P613" s="237">
        <f>O613*H613</f>
        <v>0</v>
      </c>
      <c r="Q613" s="237">
        <v>0</v>
      </c>
      <c r="R613" s="237">
        <f>Q613*H613</f>
        <v>0</v>
      </c>
      <c r="S613" s="237">
        <v>0.002</v>
      </c>
      <c r="T613" s="238">
        <f>S613*H613</f>
        <v>0.078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9" t="s">
        <v>272</v>
      </c>
      <c r="AT613" s="239" t="s">
        <v>176</v>
      </c>
      <c r="AU613" s="239" t="s">
        <v>85</v>
      </c>
      <c r="AY613" s="18" t="s">
        <v>174</v>
      </c>
      <c r="BE613" s="240">
        <f>IF(N613="základní",J613,0)</f>
        <v>0</v>
      </c>
      <c r="BF613" s="240">
        <f>IF(N613="snížená",J613,0)</f>
        <v>0</v>
      </c>
      <c r="BG613" s="240">
        <f>IF(N613="zákl. přenesená",J613,0)</f>
        <v>0</v>
      </c>
      <c r="BH613" s="240">
        <f>IF(N613="sníž. přenesená",J613,0)</f>
        <v>0</v>
      </c>
      <c r="BI613" s="240">
        <f>IF(N613="nulová",J613,0)</f>
        <v>0</v>
      </c>
      <c r="BJ613" s="18" t="s">
        <v>83</v>
      </c>
      <c r="BK613" s="240">
        <f>ROUND(I613*H613,2)</f>
        <v>0</v>
      </c>
      <c r="BL613" s="18" t="s">
        <v>272</v>
      </c>
      <c r="BM613" s="239" t="s">
        <v>773</v>
      </c>
    </row>
    <row r="614" s="13" customFormat="1">
      <c r="A614" s="13"/>
      <c r="B614" s="241"/>
      <c r="C614" s="242"/>
      <c r="D614" s="243" t="s">
        <v>183</v>
      </c>
      <c r="E614" s="244" t="s">
        <v>1</v>
      </c>
      <c r="F614" s="245" t="s">
        <v>632</v>
      </c>
      <c r="G614" s="242"/>
      <c r="H614" s="244" t="s">
        <v>1</v>
      </c>
      <c r="I614" s="246"/>
      <c r="J614" s="242"/>
      <c r="K614" s="242"/>
      <c r="L614" s="247"/>
      <c r="M614" s="248"/>
      <c r="N614" s="249"/>
      <c r="O614" s="249"/>
      <c r="P614" s="249"/>
      <c r="Q614" s="249"/>
      <c r="R614" s="249"/>
      <c r="S614" s="249"/>
      <c r="T614" s="25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1" t="s">
        <v>183</v>
      </c>
      <c r="AU614" s="251" t="s">
        <v>85</v>
      </c>
      <c r="AV614" s="13" t="s">
        <v>83</v>
      </c>
      <c r="AW614" s="13" t="s">
        <v>32</v>
      </c>
      <c r="AX614" s="13" t="s">
        <v>76</v>
      </c>
      <c r="AY614" s="251" t="s">
        <v>174</v>
      </c>
    </row>
    <row r="615" s="14" customFormat="1">
      <c r="A615" s="14"/>
      <c r="B615" s="252"/>
      <c r="C615" s="253"/>
      <c r="D615" s="243" t="s">
        <v>183</v>
      </c>
      <c r="E615" s="254" t="s">
        <v>1</v>
      </c>
      <c r="F615" s="255" t="s">
        <v>766</v>
      </c>
      <c r="G615" s="253"/>
      <c r="H615" s="256">
        <v>28.949999999999999</v>
      </c>
      <c r="I615" s="257"/>
      <c r="J615" s="253"/>
      <c r="K615" s="253"/>
      <c r="L615" s="258"/>
      <c r="M615" s="259"/>
      <c r="N615" s="260"/>
      <c r="O615" s="260"/>
      <c r="P615" s="260"/>
      <c r="Q615" s="260"/>
      <c r="R615" s="260"/>
      <c r="S615" s="260"/>
      <c r="T615" s="26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2" t="s">
        <v>183</v>
      </c>
      <c r="AU615" s="262" t="s">
        <v>85</v>
      </c>
      <c r="AV615" s="14" t="s">
        <v>85</v>
      </c>
      <c r="AW615" s="14" t="s">
        <v>32</v>
      </c>
      <c r="AX615" s="14" t="s">
        <v>76</v>
      </c>
      <c r="AY615" s="262" t="s">
        <v>174</v>
      </c>
    </row>
    <row r="616" s="14" customFormat="1">
      <c r="A616" s="14"/>
      <c r="B616" s="252"/>
      <c r="C616" s="253"/>
      <c r="D616" s="243" t="s">
        <v>183</v>
      </c>
      <c r="E616" s="254" t="s">
        <v>1</v>
      </c>
      <c r="F616" s="255" t="s">
        <v>767</v>
      </c>
      <c r="G616" s="253"/>
      <c r="H616" s="256">
        <v>10.050000000000001</v>
      </c>
      <c r="I616" s="257"/>
      <c r="J616" s="253"/>
      <c r="K616" s="253"/>
      <c r="L616" s="258"/>
      <c r="M616" s="259"/>
      <c r="N616" s="260"/>
      <c r="O616" s="260"/>
      <c r="P616" s="260"/>
      <c r="Q616" s="260"/>
      <c r="R616" s="260"/>
      <c r="S616" s="260"/>
      <c r="T616" s="26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2" t="s">
        <v>183</v>
      </c>
      <c r="AU616" s="262" t="s">
        <v>85</v>
      </c>
      <c r="AV616" s="14" t="s">
        <v>85</v>
      </c>
      <c r="AW616" s="14" t="s">
        <v>32</v>
      </c>
      <c r="AX616" s="14" t="s">
        <v>76</v>
      </c>
      <c r="AY616" s="262" t="s">
        <v>174</v>
      </c>
    </row>
    <row r="617" s="15" customFormat="1">
      <c r="A617" s="15"/>
      <c r="B617" s="263"/>
      <c r="C617" s="264"/>
      <c r="D617" s="243" t="s">
        <v>183</v>
      </c>
      <c r="E617" s="265" t="s">
        <v>1</v>
      </c>
      <c r="F617" s="266" t="s">
        <v>187</v>
      </c>
      <c r="G617" s="264"/>
      <c r="H617" s="267">
        <v>39</v>
      </c>
      <c r="I617" s="268"/>
      <c r="J617" s="264"/>
      <c r="K617" s="264"/>
      <c r="L617" s="269"/>
      <c r="M617" s="270"/>
      <c r="N617" s="271"/>
      <c r="O617" s="271"/>
      <c r="P617" s="271"/>
      <c r="Q617" s="271"/>
      <c r="R617" s="271"/>
      <c r="S617" s="271"/>
      <c r="T617" s="27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3" t="s">
        <v>183</v>
      </c>
      <c r="AU617" s="273" t="s">
        <v>85</v>
      </c>
      <c r="AV617" s="15" t="s">
        <v>188</v>
      </c>
      <c r="AW617" s="15" t="s">
        <v>32</v>
      </c>
      <c r="AX617" s="15" t="s">
        <v>76</v>
      </c>
      <c r="AY617" s="273" t="s">
        <v>174</v>
      </c>
    </row>
    <row r="618" s="16" customFormat="1">
      <c r="A618" s="16"/>
      <c r="B618" s="274"/>
      <c r="C618" s="275"/>
      <c r="D618" s="243" t="s">
        <v>183</v>
      </c>
      <c r="E618" s="276" t="s">
        <v>1</v>
      </c>
      <c r="F618" s="277" t="s">
        <v>189</v>
      </c>
      <c r="G618" s="275"/>
      <c r="H618" s="278">
        <v>39</v>
      </c>
      <c r="I618" s="279"/>
      <c r="J618" s="275"/>
      <c r="K618" s="275"/>
      <c r="L618" s="280"/>
      <c r="M618" s="281"/>
      <c r="N618" s="282"/>
      <c r="O618" s="282"/>
      <c r="P618" s="282"/>
      <c r="Q618" s="282"/>
      <c r="R618" s="282"/>
      <c r="S618" s="282"/>
      <c r="T618" s="283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84" t="s">
        <v>183</v>
      </c>
      <c r="AU618" s="284" t="s">
        <v>85</v>
      </c>
      <c r="AV618" s="16" t="s">
        <v>181</v>
      </c>
      <c r="AW618" s="16" t="s">
        <v>32</v>
      </c>
      <c r="AX618" s="16" t="s">
        <v>83</v>
      </c>
      <c r="AY618" s="284" t="s">
        <v>174</v>
      </c>
    </row>
    <row r="619" s="2" customFormat="1" ht="24.15" customHeight="1">
      <c r="A619" s="39"/>
      <c r="B619" s="40"/>
      <c r="C619" s="228" t="s">
        <v>774</v>
      </c>
      <c r="D619" s="228" t="s">
        <v>176</v>
      </c>
      <c r="E619" s="229" t="s">
        <v>775</v>
      </c>
      <c r="F619" s="230" t="s">
        <v>776</v>
      </c>
      <c r="G619" s="231" t="s">
        <v>179</v>
      </c>
      <c r="H619" s="232">
        <v>206.55000000000001</v>
      </c>
      <c r="I619" s="233"/>
      <c r="J619" s="234">
        <f>ROUND(I619*H619,2)</f>
        <v>0</v>
      </c>
      <c r="K619" s="230" t="s">
        <v>180</v>
      </c>
      <c r="L619" s="45"/>
      <c r="M619" s="235" t="s">
        <v>1</v>
      </c>
      <c r="N619" s="236" t="s">
        <v>41</v>
      </c>
      <c r="O619" s="92"/>
      <c r="P619" s="237">
        <f>O619*H619</f>
        <v>0</v>
      </c>
      <c r="Q619" s="237">
        <v>0.00088000000000000003</v>
      </c>
      <c r="R619" s="237">
        <f>Q619*H619</f>
        <v>0.18176400000000001</v>
      </c>
      <c r="S619" s="237">
        <v>0</v>
      </c>
      <c r="T619" s="238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9" t="s">
        <v>272</v>
      </c>
      <c r="AT619" s="239" t="s">
        <v>176</v>
      </c>
      <c r="AU619" s="239" t="s">
        <v>85</v>
      </c>
      <c r="AY619" s="18" t="s">
        <v>174</v>
      </c>
      <c r="BE619" s="240">
        <f>IF(N619="základní",J619,0)</f>
        <v>0</v>
      </c>
      <c r="BF619" s="240">
        <f>IF(N619="snížená",J619,0)</f>
        <v>0</v>
      </c>
      <c r="BG619" s="240">
        <f>IF(N619="zákl. přenesená",J619,0)</f>
        <v>0</v>
      </c>
      <c r="BH619" s="240">
        <f>IF(N619="sníž. přenesená",J619,0)</f>
        <v>0</v>
      </c>
      <c r="BI619" s="240">
        <f>IF(N619="nulová",J619,0)</f>
        <v>0</v>
      </c>
      <c r="BJ619" s="18" t="s">
        <v>83</v>
      </c>
      <c r="BK619" s="240">
        <f>ROUND(I619*H619,2)</f>
        <v>0</v>
      </c>
      <c r="BL619" s="18" t="s">
        <v>272</v>
      </c>
      <c r="BM619" s="239" t="s">
        <v>777</v>
      </c>
    </row>
    <row r="620" s="13" customFormat="1">
      <c r="A620" s="13"/>
      <c r="B620" s="241"/>
      <c r="C620" s="242"/>
      <c r="D620" s="243" t="s">
        <v>183</v>
      </c>
      <c r="E620" s="244" t="s">
        <v>1</v>
      </c>
      <c r="F620" s="245" t="s">
        <v>778</v>
      </c>
      <c r="G620" s="242"/>
      <c r="H620" s="244" t="s">
        <v>1</v>
      </c>
      <c r="I620" s="246"/>
      <c r="J620" s="242"/>
      <c r="K620" s="242"/>
      <c r="L620" s="247"/>
      <c r="M620" s="248"/>
      <c r="N620" s="249"/>
      <c r="O620" s="249"/>
      <c r="P620" s="249"/>
      <c r="Q620" s="249"/>
      <c r="R620" s="249"/>
      <c r="S620" s="249"/>
      <c r="T620" s="25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1" t="s">
        <v>183</v>
      </c>
      <c r="AU620" s="251" t="s">
        <v>85</v>
      </c>
      <c r="AV620" s="13" t="s">
        <v>83</v>
      </c>
      <c r="AW620" s="13" t="s">
        <v>32</v>
      </c>
      <c r="AX620" s="13" t="s">
        <v>76</v>
      </c>
      <c r="AY620" s="251" t="s">
        <v>174</v>
      </c>
    </row>
    <row r="621" s="14" customFormat="1">
      <c r="A621" s="14"/>
      <c r="B621" s="252"/>
      <c r="C621" s="253"/>
      <c r="D621" s="243" t="s">
        <v>183</v>
      </c>
      <c r="E621" s="254" t="s">
        <v>1</v>
      </c>
      <c r="F621" s="255" t="s">
        <v>779</v>
      </c>
      <c r="G621" s="253"/>
      <c r="H621" s="256">
        <v>5.5899999999999999</v>
      </c>
      <c r="I621" s="257"/>
      <c r="J621" s="253"/>
      <c r="K621" s="253"/>
      <c r="L621" s="258"/>
      <c r="M621" s="259"/>
      <c r="N621" s="260"/>
      <c r="O621" s="260"/>
      <c r="P621" s="260"/>
      <c r="Q621" s="260"/>
      <c r="R621" s="260"/>
      <c r="S621" s="260"/>
      <c r="T621" s="26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2" t="s">
        <v>183</v>
      </c>
      <c r="AU621" s="262" t="s">
        <v>85</v>
      </c>
      <c r="AV621" s="14" t="s">
        <v>85</v>
      </c>
      <c r="AW621" s="14" t="s">
        <v>32</v>
      </c>
      <c r="AX621" s="14" t="s">
        <v>76</v>
      </c>
      <c r="AY621" s="262" t="s">
        <v>174</v>
      </c>
    </row>
    <row r="622" s="14" customFormat="1">
      <c r="A622" s="14"/>
      <c r="B622" s="252"/>
      <c r="C622" s="253"/>
      <c r="D622" s="243" t="s">
        <v>183</v>
      </c>
      <c r="E622" s="254" t="s">
        <v>1</v>
      </c>
      <c r="F622" s="255" t="s">
        <v>780</v>
      </c>
      <c r="G622" s="253"/>
      <c r="H622" s="256">
        <v>116.2</v>
      </c>
      <c r="I622" s="257"/>
      <c r="J622" s="253"/>
      <c r="K622" s="253"/>
      <c r="L622" s="258"/>
      <c r="M622" s="259"/>
      <c r="N622" s="260"/>
      <c r="O622" s="260"/>
      <c r="P622" s="260"/>
      <c r="Q622" s="260"/>
      <c r="R622" s="260"/>
      <c r="S622" s="260"/>
      <c r="T622" s="26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2" t="s">
        <v>183</v>
      </c>
      <c r="AU622" s="262" t="s">
        <v>85</v>
      </c>
      <c r="AV622" s="14" t="s">
        <v>85</v>
      </c>
      <c r="AW622" s="14" t="s">
        <v>32</v>
      </c>
      <c r="AX622" s="14" t="s">
        <v>76</v>
      </c>
      <c r="AY622" s="262" t="s">
        <v>174</v>
      </c>
    </row>
    <row r="623" s="14" customFormat="1">
      <c r="A623" s="14"/>
      <c r="B623" s="252"/>
      <c r="C623" s="253"/>
      <c r="D623" s="243" t="s">
        <v>183</v>
      </c>
      <c r="E623" s="254" t="s">
        <v>1</v>
      </c>
      <c r="F623" s="255" t="s">
        <v>781</v>
      </c>
      <c r="G623" s="253"/>
      <c r="H623" s="256">
        <v>84.760000000000005</v>
      </c>
      <c r="I623" s="257"/>
      <c r="J623" s="253"/>
      <c r="K623" s="253"/>
      <c r="L623" s="258"/>
      <c r="M623" s="259"/>
      <c r="N623" s="260"/>
      <c r="O623" s="260"/>
      <c r="P623" s="260"/>
      <c r="Q623" s="260"/>
      <c r="R623" s="260"/>
      <c r="S623" s="260"/>
      <c r="T623" s="26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2" t="s">
        <v>183</v>
      </c>
      <c r="AU623" s="262" t="s">
        <v>85</v>
      </c>
      <c r="AV623" s="14" t="s">
        <v>85</v>
      </c>
      <c r="AW623" s="14" t="s">
        <v>32</v>
      </c>
      <c r="AX623" s="14" t="s">
        <v>76</v>
      </c>
      <c r="AY623" s="262" t="s">
        <v>174</v>
      </c>
    </row>
    <row r="624" s="15" customFormat="1">
      <c r="A624" s="15"/>
      <c r="B624" s="263"/>
      <c r="C624" s="264"/>
      <c r="D624" s="243" t="s">
        <v>183</v>
      </c>
      <c r="E624" s="265" t="s">
        <v>1</v>
      </c>
      <c r="F624" s="266" t="s">
        <v>187</v>
      </c>
      <c r="G624" s="264"/>
      <c r="H624" s="267">
        <v>206.55000000000001</v>
      </c>
      <c r="I624" s="268"/>
      <c r="J624" s="264"/>
      <c r="K624" s="264"/>
      <c r="L624" s="269"/>
      <c r="M624" s="270"/>
      <c r="N624" s="271"/>
      <c r="O624" s="271"/>
      <c r="P624" s="271"/>
      <c r="Q624" s="271"/>
      <c r="R624" s="271"/>
      <c r="S624" s="271"/>
      <c r="T624" s="272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3" t="s">
        <v>183</v>
      </c>
      <c r="AU624" s="273" t="s">
        <v>85</v>
      </c>
      <c r="AV624" s="15" t="s">
        <v>188</v>
      </c>
      <c r="AW624" s="15" t="s">
        <v>32</v>
      </c>
      <c r="AX624" s="15" t="s">
        <v>76</v>
      </c>
      <c r="AY624" s="273" t="s">
        <v>174</v>
      </c>
    </row>
    <row r="625" s="16" customFormat="1">
      <c r="A625" s="16"/>
      <c r="B625" s="274"/>
      <c r="C625" s="275"/>
      <c r="D625" s="243" t="s">
        <v>183</v>
      </c>
      <c r="E625" s="276" t="s">
        <v>1</v>
      </c>
      <c r="F625" s="277" t="s">
        <v>189</v>
      </c>
      <c r="G625" s="275"/>
      <c r="H625" s="278">
        <v>206.55000000000001</v>
      </c>
      <c r="I625" s="279"/>
      <c r="J625" s="275"/>
      <c r="K625" s="275"/>
      <c r="L625" s="280"/>
      <c r="M625" s="281"/>
      <c r="N625" s="282"/>
      <c r="O625" s="282"/>
      <c r="P625" s="282"/>
      <c r="Q625" s="282"/>
      <c r="R625" s="282"/>
      <c r="S625" s="282"/>
      <c r="T625" s="283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84" t="s">
        <v>183</v>
      </c>
      <c r="AU625" s="284" t="s">
        <v>85</v>
      </c>
      <c r="AV625" s="16" t="s">
        <v>181</v>
      </c>
      <c r="AW625" s="16" t="s">
        <v>32</v>
      </c>
      <c r="AX625" s="16" t="s">
        <v>83</v>
      </c>
      <c r="AY625" s="284" t="s">
        <v>174</v>
      </c>
    </row>
    <row r="626" s="2" customFormat="1" ht="49.05" customHeight="1">
      <c r="A626" s="39"/>
      <c r="B626" s="40"/>
      <c r="C626" s="285" t="s">
        <v>782</v>
      </c>
      <c r="D626" s="285" t="s">
        <v>256</v>
      </c>
      <c r="E626" s="286" t="s">
        <v>783</v>
      </c>
      <c r="F626" s="287" t="s">
        <v>784</v>
      </c>
      <c r="G626" s="288" t="s">
        <v>179</v>
      </c>
      <c r="H626" s="289">
        <v>240.73400000000001</v>
      </c>
      <c r="I626" s="290"/>
      <c r="J626" s="291">
        <f>ROUND(I626*H626,2)</f>
        <v>0</v>
      </c>
      <c r="K626" s="287" t="s">
        <v>180</v>
      </c>
      <c r="L626" s="292"/>
      <c r="M626" s="293" t="s">
        <v>1</v>
      </c>
      <c r="N626" s="294" t="s">
        <v>41</v>
      </c>
      <c r="O626" s="92"/>
      <c r="P626" s="237">
        <f>O626*H626</f>
        <v>0</v>
      </c>
      <c r="Q626" s="237">
        <v>0.0054000000000000003</v>
      </c>
      <c r="R626" s="237">
        <f>Q626*H626</f>
        <v>1.2999636000000001</v>
      </c>
      <c r="S626" s="237">
        <v>0</v>
      </c>
      <c r="T626" s="238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9" t="s">
        <v>363</v>
      </c>
      <c r="AT626" s="239" t="s">
        <v>256</v>
      </c>
      <c r="AU626" s="239" t="s">
        <v>85</v>
      </c>
      <c r="AY626" s="18" t="s">
        <v>174</v>
      </c>
      <c r="BE626" s="240">
        <f>IF(N626="základní",J626,0)</f>
        <v>0</v>
      </c>
      <c r="BF626" s="240">
        <f>IF(N626="snížená",J626,0)</f>
        <v>0</v>
      </c>
      <c r="BG626" s="240">
        <f>IF(N626="zákl. přenesená",J626,0)</f>
        <v>0</v>
      </c>
      <c r="BH626" s="240">
        <f>IF(N626="sníž. přenesená",J626,0)</f>
        <v>0</v>
      </c>
      <c r="BI626" s="240">
        <f>IF(N626="nulová",J626,0)</f>
        <v>0</v>
      </c>
      <c r="BJ626" s="18" t="s">
        <v>83</v>
      </c>
      <c r="BK626" s="240">
        <f>ROUND(I626*H626,2)</f>
        <v>0</v>
      </c>
      <c r="BL626" s="18" t="s">
        <v>272</v>
      </c>
      <c r="BM626" s="239" t="s">
        <v>785</v>
      </c>
    </row>
    <row r="627" s="14" customFormat="1">
      <c r="A627" s="14"/>
      <c r="B627" s="252"/>
      <c r="C627" s="253"/>
      <c r="D627" s="243" t="s">
        <v>183</v>
      </c>
      <c r="E627" s="253"/>
      <c r="F627" s="255" t="s">
        <v>786</v>
      </c>
      <c r="G627" s="253"/>
      <c r="H627" s="256">
        <v>240.73400000000001</v>
      </c>
      <c r="I627" s="257"/>
      <c r="J627" s="253"/>
      <c r="K627" s="253"/>
      <c r="L627" s="258"/>
      <c r="M627" s="259"/>
      <c r="N627" s="260"/>
      <c r="O627" s="260"/>
      <c r="P627" s="260"/>
      <c r="Q627" s="260"/>
      <c r="R627" s="260"/>
      <c r="S627" s="260"/>
      <c r="T627" s="26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2" t="s">
        <v>183</v>
      </c>
      <c r="AU627" s="262" t="s">
        <v>85</v>
      </c>
      <c r="AV627" s="14" t="s">
        <v>85</v>
      </c>
      <c r="AW627" s="14" t="s">
        <v>4</v>
      </c>
      <c r="AX627" s="14" t="s">
        <v>83</v>
      </c>
      <c r="AY627" s="262" t="s">
        <v>174</v>
      </c>
    </row>
    <row r="628" s="2" customFormat="1" ht="24.15" customHeight="1">
      <c r="A628" s="39"/>
      <c r="B628" s="40"/>
      <c r="C628" s="228" t="s">
        <v>787</v>
      </c>
      <c r="D628" s="228" t="s">
        <v>176</v>
      </c>
      <c r="E628" s="229" t="s">
        <v>788</v>
      </c>
      <c r="F628" s="230" t="s">
        <v>789</v>
      </c>
      <c r="G628" s="231" t="s">
        <v>179</v>
      </c>
      <c r="H628" s="232">
        <v>115.45399999999999</v>
      </c>
      <c r="I628" s="233"/>
      <c r="J628" s="234">
        <f>ROUND(I628*H628,2)</f>
        <v>0</v>
      </c>
      <c r="K628" s="230" t="s">
        <v>180</v>
      </c>
      <c r="L628" s="45"/>
      <c r="M628" s="235" t="s">
        <v>1</v>
      </c>
      <c r="N628" s="236" t="s">
        <v>41</v>
      </c>
      <c r="O628" s="92"/>
      <c r="P628" s="237">
        <f>O628*H628</f>
        <v>0</v>
      </c>
      <c r="Q628" s="237">
        <v>0.00046000000000000001</v>
      </c>
      <c r="R628" s="237">
        <f>Q628*H628</f>
        <v>0.053108839999999997</v>
      </c>
      <c r="S628" s="237">
        <v>0</v>
      </c>
      <c r="T628" s="238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9" t="s">
        <v>272</v>
      </c>
      <c r="AT628" s="239" t="s">
        <v>176</v>
      </c>
      <c r="AU628" s="239" t="s">
        <v>85</v>
      </c>
      <c r="AY628" s="18" t="s">
        <v>174</v>
      </c>
      <c r="BE628" s="240">
        <f>IF(N628="základní",J628,0)</f>
        <v>0</v>
      </c>
      <c r="BF628" s="240">
        <f>IF(N628="snížená",J628,0)</f>
        <v>0</v>
      </c>
      <c r="BG628" s="240">
        <f>IF(N628="zákl. přenesená",J628,0)</f>
        <v>0</v>
      </c>
      <c r="BH628" s="240">
        <f>IF(N628="sníž. přenesená",J628,0)</f>
        <v>0</v>
      </c>
      <c r="BI628" s="240">
        <f>IF(N628="nulová",J628,0)</f>
        <v>0</v>
      </c>
      <c r="BJ628" s="18" t="s">
        <v>83</v>
      </c>
      <c r="BK628" s="240">
        <f>ROUND(I628*H628,2)</f>
        <v>0</v>
      </c>
      <c r="BL628" s="18" t="s">
        <v>272</v>
      </c>
      <c r="BM628" s="239" t="s">
        <v>790</v>
      </c>
    </row>
    <row r="629" s="13" customFormat="1">
      <c r="A629" s="13"/>
      <c r="B629" s="241"/>
      <c r="C629" s="242"/>
      <c r="D629" s="243" t="s">
        <v>183</v>
      </c>
      <c r="E629" s="244" t="s">
        <v>1</v>
      </c>
      <c r="F629" s="245" t="s">
        <v>778</v>
      </c>
      <c r="G629" s="242"/>
      <c r="H629" s="244" t="s">
        <v>1</v>
      </c>
      <c r="I629" s="246"/>
      <c r="J629" s="242"/>
      <c r="K629" s="242"/>
      <c r="L629" s="247"/>
      <c r="M629" s="248"/>
      <c r="N629" s="249"/>
      <c r="O629" s="249"/>
      <c r="P629" s="249"/>
      <c r="Q629" s="249"/>
      <c r="R629" s="249"/>
      <c r="S629" s="249"/>
      <c r="T629" s="25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1" t="s">
        <v>183</v>
      </c>
      <c r="AU629" s="251" t="s">
        <v>85</v>
      </c>
      <c r="AV629" s="13" t="s">
        <v>83</v>
      </c>
      <c r="AW629" s="13" t="s">
        <v>32</v>
      </c>
      <c r="AX629" s="13" t="s">
        <v>76</v>
      </c>
      <c r="AY629" s="251" t="s">
        <v>174</v>
      </c>
    </row>
    <row r="630" s="14" customFormat="1">
      <c r="A630" s="14"/>
      <c r="B630" s="252"/>
      <c r="C630" s="253"/>
      <c r="D630" s="243" t="s">
        <v>183</v>
      </c>
      <c r="E630" s="254" t="s">
        <v>1</v>
      </c>
      <c r="F630" s="255" t="s">
        <v>791</v>
      </c>
      <c r="G630" s="253"/>
      <c r="H630" s="256">
        <v>3.3540000000000001</v>
      </c>
      <c r="I630" s="257"/>
      <c r="J630" s="253"/>
      <c r="K630" s="253"/>
      <c r="L630" s="258"/>
      <c r="M630" s="259"/>
      <c r="N630" s="260"/>
      <c r="O630" s="260"/>
      <c r="P630" s="260"/>
      <c r="Q630" s="260"/>
      <c r="R630" s="260"/>
      <c r="S630" s="260"/>
      <c r="T630" s="26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2" t="s">
        <v>183</v>
      </c>
      <c r="AU630" s="262" t="s">
        <v>85</v>
      </c>
      <c r="AV630" s="14" t="s">
        <v>85</v>
      </c>
      <c r="AW630" s="14" t="s">
        <v>32</v>
      </c>
      <c r="AX630" s="14" t="s">
        <v>76</v>
      </c>
      <c r="AY630" s="262" t="s">
        <v>174</v>
      </c>
    </row>
    <row r="631" s="14" customFormat="1">
      <c r="A631" s="14"/>
      <c r="B631" s="252"/>
      <c r="C631" s="253"/>
      <c r="D631" s="243" t="s">
        <v>183</v>
      </c>
      <c r="E631" s="254" t="s">
        <v>1</v>
      </c>
      <c r="F631" s="255" t="s">
        <v>792</v>
      </c>
      <c r="G631" s="253"/>
      <c r="H631" s="256">
        <v>69.719999999999999</v>
      </c>
      <c r="I631" s="257"/>
      <c r="J631" s="253"/>
      <c r="K631" s="253"/>
      <c r="L631" s="258"/>
      <c r="M631" s="259"/>
      <c r="N631" s="260"/>
      <c r="O631" s="260"/>
      <c r="P631" s="260"/>
      <c r="Q631" s="260"/>
      <c r="R631" s="260"/>
      <c r="S631" s="260"/>
      <c r="T631" s="26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2" t="s">
        <v>183</v>
      </c>
      <c r="AU631" s="262" t="s">
        <v>85</v>
      </c>
      <c r="AV631" s="14" t="s">
        <v>85</v>
      </c>
      <c r="AW631" s="14" t="s">
        <v>32</v>
      </c>
      <c r="AX631" s="14" t="s">
        <v>76</v>
      </c>
      <c r="AY631" s="262" t="s">
        <v>174</v>
      </c>
    </row>
    <row r="632" s="14" customFormat="1">
      <c r="A632" s="14"/>
      <c r="B632" s="252"/>
      <c r="C632" s="253"/>
      <c r="D632" s="243" t="s">
        <v>183</v>
      </c>
      <c r="E632" s="254" t="s">
        <v>1</v>
      </c>
      <c r="F632" s="255" t="s">
        <v>793</v>
      </c>
      <c r="G632" s="253"/>
      <c r="H632" s="256">
        <v>42.380000000000003</v>
      </c>
      <c r="I632" s="257"/>
      <c r="J632" s="253"/>
      <c r="K632" s="253"/>
      <c r="L632" s="258"/>
      <c r="M632" s="259"/>
      <c r="N632" s="260"/>
      <c r="O632" s="260"/>
      <c r="P632" s="260"/>
      <c r="Q632" s="260"/>
      <c r="R632" s="260"/>
      <c r="S632" s="260"/>
      <c r="T632" s="26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2" t="s">
        <v>183</v>
      </c>
      <c r="AU632" s="262" t="s">
        <v>85</v>
      </c>
      <c r="AV632" s="14" t="s">
        <v>85</v>
      </c>
      <c r="AW632" s="14" t="s">
        <v>32</v>
      </c>
      <c r="AX632" s="14" t="s">
        <v>76</v>
      </c>
      <c r="AY632" s="262" t="s">
        <v>174</v>
      </c>
    </row>
    <row r="633" s="15" customFormat="1">
      <c r="A633" s="15"/>
      <c r="B633" s="263"/>
      <c r="C633" s="264"/>
      <c r="D633" s="243" t="s">
        <v>183</v>
      </c>
      <c r="E633" s="265" t="s">
        <v>1</v>
      </c>
      <c r="F633" s="266" t="s">
        <v>187</v>
      </c>
      <c r="G633" s="264"/>
      <c r="H633" s="267">
        <v>115.45399999999999</v>
      </c>
      <c r="I633" s="268"/>
      <c r="J633" s="264"/>
      <c r="K633" s="264"/>
      <c r="L633" s="269"/>
      <c r="M633" s="270"/>
      <c r="N633" s="271"/>
      <c r="O633" s="271"/>
      <c r="P633" s="271"/>
      <c r="Q633" s="271"/>
      <c r="R633" s="271"/>
      <c r="S633" s="271"/>
      <c r="T633" s="272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3" t="s">
        <v>183</v>
      </c>
      <c r="AU633" s="273" t="s">
        <v>85</v>
      </c>
      <c r="AV633" s="15" t="s">
        <v>188</v>
      </c>
      <c r="AW633" s="15" t="s">
        <v>32</v>
      </c>
      <c r="AX633" s="15" t="s">
        <v>76</v>
      </c>
      <c r="AY633" s="273" t="s">
        <v>174</v>
      </c>
    </row>
    <row r="634" s="16" customFormat="1">
      <c r="A634" s="16"/>
      <c r="B634" s="274"/>
      <c r="C634" s="275"/>
      <c r="D634" s="243" t="s">
        <v>183</v>
      </c>
      <c r="E634" s="276" t="s">
        <v>1</v>
      </c>
      <c r="F634" s="277" t="s">
        <v>189</v>
      </c>
      <c r="G634" s="275"/>
      <c r="H634" s="278">
        <v>115.45399999999999</v>
      </c>
      <c r="I634" s="279"/>
      <c r="J634" s="275"/>
      <c r="K634" s="275"/>
      <c r="L634" s="280"/>
      <c r="M634" s="281"/>
      <c r="N634" s="282"/>
      <c r="O634" s="282"/>
      <c r="P634" s="282"/>
      <c r="Q634" s="282"/>
      <c r="R634" s="282"/>
      <c r="S634" s="282"/>
      <c r="T634" s="283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T634" s="284" t="s">
        <v>183</v>
      </c>
      <c r="AU634" s="284" t="s">
        <v>85</v>
      </c>
      <c r="AV634" s="16" t="s">
        <v>181</v>
      </c>
      <c r="AW634" s="16" t="s">
        <v>32</v>
      </c>
      <c r="AX634" s="16" t="s">
        <v>83</v>
      </c>
      <c r="AY634" s="284" t="s">
        <v>174</v>
      </c>
    </row>
    <row r="635" s="2" customFormat="1" ht="24.15" customHeight="1">
      <c r="A635" s="39"/>
      <c r="B635" s="40"/>
      <c r="C635" s="285" t="s">
        <v>794</v>
      </c>
      <c r="D635" s="285" t="s">
        <v>256</v>
      </c>
      <c r="E635" s="286" t="s">
        <v>795</v>
      </c>
      <c r="F635" s="287" t="s">
        <v>796</v>
      </c>
      <c r="G635" s="288" t="s">
        <v>179</v>
      </c>
      <c r="H635" s="289">
        <v>134.56200000000001</v>
      </c>
      <c r="I635" s="290"/>
      <c r="J635" s="291">
        <f>ROUND(I635*H635,2)</f>
        <v>0</v>
      </c>
      <c r="K635" s="287" t="s">
        <v>180</v>
      </c>
      <c r="L635" s="292"/>
      <c r="M635" s="293" t="s">
        <v>1</v>
      </c>
      <c r="N635" s="294" t="s">
        <v>41</v>
      </c>
      <c r="O635" s="92"/>
      <c r="P635" s="237">
        <f>O635*H635</f>
        <v>0</v>
      </c>
      <c r="Q635" s="237">
        <v>0.0019</v>
      </c>
      <c r="R635" s="237">
        <f>Q635*H635</f>
        <v>0.2556678</v>
      </c>
      <c r="S635" s="237">
        <v>0</v>
      </c>
      <c r="T635" s="238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9" t="s">
        <v>363</v>
      </c>
      <c r="AT635" s="239" t="s">
        <v>256</v>
      </c>
      <c r="AU635" s="239" t="s">
        <v>85</v>
      </c>
      <c r="AY635" s="18" t="s">
        <v>174</v>
      </c>
      <c r="BE635" s="240">
        <f>IF(N635="základní",J635,0)</f>
        <v>0</v>
      </c>
      <c r="BF635" s="240">
        <f>IF(N635="snížená",J635,0)</f>
        <v>0</v>
      </c>
      <c r="BG635" s="240">
        <f>IF(N635="zákl. přenesená",J635,0)</f>
        <v>0</v>
      </c>
      <c r="BH635" s="240">
        <f>IF(N635="sníž. přenesená",J635,0)</f>
        <v>0</v>
      </c>
      <c r="BI635" s="240">
        <f>IF(N635="nulová",J635,0)</f>
        <v>0</v>
      </c>
      <c r="BJ635" s="18" t="s">
        <v>83</v>
      </c>
      <c r="BK635" s="240">
        <f>ROUND(I635*H635,2)</f>
        <v>0</v>
      </c>
      <c r="BL635" s="18" t="s">
        <v>272</v>
      </c>
      <c r="BM635" s="239" t="s">
        <v>797</v>
      </c>
    </row>
    <row r="636" s="14" customFormat="1">
      <c r="A636" s="14"/>
      <c r="B636" s="252"/>
      <c r="C636" s="253"/>
      <c r="D636" s="243" t="s">
        <v>183</v>
      </c>
      <c r="E636" s="253"/>
      <c r="F636" s="255" t="s">
        <v>798</v>
      </c>
      <c r="G636" s="253"/>
      <c r="H636" s="256">
        <v>134.56200000000001</v>
      </c>
      <c r="I636" s="257"/>
      <c r="J636" s="253"/>
      <c r="K636" s="253"/>
      <c r="L636" s="258"/>
      <c r="M636" s="259"/>
      <c r="N636" s="260"/>
      <c r="O636" s="260"/>
      <c r="P636" s="260"/>
      <c r="Q636" s="260"/>
      <c r="R636" s="260"/>
      <c r="S636" s="260"/>
      <c r="T636" s="26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2" t="s">
        <v>183</v>
      </c>
      <c r="AU636" s="262" t="s">
        <v>85</v>
      </c>
      <c r="AV636" s="14" t="s">
        <v>85</v>
      </c>
      <c r="AW636" s="14" t="s">
        <v>4</v>
      </c>
      <c r="AX636" s="14" t="s">
        <v>83</v>
      </c>
      <c r="AY636" s="262" t="s">
        <v>174</v>
      </c>
    </row>
    <row r="637" s="2" customFormat="1" ht="33" customHeight="1">
      <c r="A637" s="39"/>
      <c r="B637" s="40"/>
      <c r="C637" s="228" t="s">
        <v>799</v>
      </c>
      <c r="D637" s="228" t="s">
        <v>176</v>
      </c>
      <c r="E637" s="229" t="s">
        <v>800</v>
      </c>
      <c r="F637" s="230" t="s">
        <v>801</v>
      </c>
      <c r="G637" s="231" t="s">
        <v>439</v>
      </c>
      <c r="H637" s="232">
        <v>155.59999999999999</v>
      </c>
      <c r="I637" s="233"/>
      <c r="J637" s="234">
        <f>ROUND(I637*H637,2)</f>
        <v>0</v>
      </c>
      <c r="K637" s="230" t="s">
        <v>180</v>
      </c>
      <c r="L637" s="45"/>
      <c r="M637" s="235" t="s">
        <v>1</v>
      </c>
      <c r="N637" s="236" t="s">
        <v>41</v>
      </c>
      <c r="O637" s="92"/>
      <c r="P637" s="237">
        <f>O637*H637</f>
        <v>0</v>
      </c>
      <c r="Q637" s="237">
        <v>0.00055999999999999995</v>
      </c>
      <c r="R637" s="237">
        <f>Q637*H637</f>
        <v>0.087135999999999991</v>
      </c>
      <c r="S637" s="237">
        <v>0</v>
      </c>
      <c r="T637" s="238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9" t="s">
        <v>272</v>
      </c>
      <c r="AT637" s="239" t="s">
        <v>176</v>
      </c>
      <c r="AU637" s="239" t="s">
        <v>85</v>
      </c>
      <c r="AY637" s="18" t="s">
        <v>174</v>
      </c>
      <c r="BE637" s="240">
        <f>IF(N637="základní",J637,0)</f>
        <v>0</v>
      </c>
      <c r="BF637" s="240">
        <f>IF(N637="snížená",J637,0)</f>
        <v>0</v>
      </c>
      <c r="BG637" s="240">
        <f>IF(N637="zákl. přenesená",J637,0)</f>
        <v>0</v>
      </c>
      <c r="BH637" s="240">
        <f>IF(N637="sníž. přenesená",J637,0)</f>
        <v>0</v>
      </c>
      <c r="BI637" s="240">
        <f>IF(N637="nulová",J637,0)</f>
        <v>0</v>
      </c>
      <c r="BJ637" s="18" t="s">
        <v>83</v>
      </c>
      <c r="BK637" s="240">
        <f>ROUND(I637*H637,2)</f>
        <v>0</v>
      </c>
      <c r="BL637" s="18" t="s">
        <v>272</v>
      </c>
      <c r="BM637" s="239" t="s">
        <v>802</v>
      </c>
    </row>
    <row r="638" s="13" customFormat="1">
      <c r="A638" s="13"/>
      <c r="B638" s="241"/>
      <c r="C638" s="242"/>
      <c r="D638" s="243" t="s">
        <v>183</v>
      </c>
      <c r="E638" s="244" t="s">
        <v>1</v>
      </c>
      <c r="F638" s="245" t="s">
        <v>778</v>
      </c>
      <c r="G638" s="242"/>
      <c r="H638" s="244" t="s">
        <v>1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1" t="s">
        <v>183</v>
      </c>
      <c r="AU638" s="251" t="s">
        <v>85</v>
      </c>
      <c r="AV638" s="13" t="s">
        <v>83</v>
      </c>
      <c r="AW638" s="13" t="s">
        <v>32</v>
      </c>
      <c r="AX638" s="13" t="s">
        <v>76</v>
      </c>
      <c r="AY638" s="251" t="s">
        <v>174</v>
      </c>
    </row>
    <row r="639" s="14" customFormat="1">
      <c r="A639" s="14"/>
      <c r="B639" s="252"/>
      <c r="C639" s="253"/>
      <c r="D639" s="243" t="s">
        <v>183</v>
      </c>
      <c r="E639" s="254" t="s">
        <v>1</v>
      </c>
      <c r="F639" s="255" t="s">
        <v>803</v>
      </c>
      <c r="G639" s="253"/>
      <c r="H639" s="256">
        <v>4.2999999999999998</v>
      </c>
      <c r="I639" s="257"/>
      <c r="J639" s="253"/>
      <c r="K639" s="253"/>
      <c r="L639" s="258"/>
      <c r="M639" s="259"/>
      <c r="N639" s="260"/>
      <c r="O639" s="260"/>
      <c r="P639" s="260"/>
      <c r="Q639" s="260"/>
      <c r="R639" s="260"/>
      <c r="S639" s="260"/>
      <c r="T639" s="26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2" t="s">
        <v>183</v>
      </c>
      <c r="AU639" s="262" t="s">
        <v>85</v>
      </c>
      <c r="AV639" s="14" t="s">
        <v>85</v>
      </c>
      <c r="AW639" s="14" t="s">
        <v>32</v>
      </c>
      <c r="AX639" s="14" t="s">
        <v>76</v>
      </c>
      <c r="AY639" s="262" t="s">
        <v>174</v>
      </c>
    </row>
    <row r="640" s="14" customFormat="1">
      <c r="A640" s="14"/>
      <c r="B640" s="252"/>
      <c r="C640" s="253"/>
      <c r="D640" s="243" t="s">
        <v>183</v>
      </c>
      <c r="E640" s="254" t="s">
        <v>1</v>
      </c>
      <c r="F640" s="255" t="s">
        <v>804</v>
      </c>
      <c r="G640" s="253"/>
      <c r="H640" s="256">
        <v>116.2</v>
      </c>
      <c r="I640" s="257"/>
      <c r="J640" s="253"/>
      <c r="K640" s="253"/>
      <c r="L640" s="258"/>
      <c r="M640" s="259"/>
      <c r="N640" s="260"/>
      <c r="O640" s="260"/>
      <c r="P640" s="260"/>
      <c r="Q640" s="260"/>
      <c r="R640" s="260"/>
      <c r="S640" s="260"/>
      <c r="T640" s="26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2" t="s">
        <v>183</v>
      </c>
      <c r="AU640" s="262" t="s">
        <v>85</v>
      </c>
      <c r="AV640" s="14" t="s">
        <v>85</v>
      </c>
      <c r="AW640" s="14" t="s">
        <v>32</v>
      </c>
      <c r="AX640" s="14" t="s">
        <v>76</v>
      </c>
      <c r="AY640" s="262" t="s">
        <v>174</v>
      </c>
    </row>
    <row r="641" s="14" customFormat="1">
      <c r="A641" s="14"/>
      <c r="B641" s="252"/>
      <c r="C641" s="253"/>
      <c r="D641" s="243" t="s">
        <v>183</v>
      </c>
      <c r="E641" s="254" t="s">
        <v>1</v>
      </c>
      <c r="F641" s="255" t="s">
        <v>805</v>
      </c>
      <c r="G641" s="253"/>
      <c r="H641" s="256">
        <v>35.100000000000001</v>
      </c>
      <c r="I641" s="257"/>
      <c r="J641" s="253"/>
      <c r="K641" s="253"/>
      <c r="L641" s="258"/>
      <c r="M641" s="259"/>
      <c r="N641" s="260"/>
      <c r="O641" s="260"/>
      <c r="P641" s="260"/>
      <c r="Q641" s="260"/>
      <c r="R641" s="260"/>
      <c r="S641" s="260"/>
      <c r="T641" s="26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2" t="s">
        <v>183</v>
      </c>
      <c r="AU641" s="262" t="s">
        <v>85</v>
      </c>
      <c r="AV641" s="14" t="s">
        <v>85</v>
      </c>
      <c r="AW641" s="14" t="s">
        <v>32</v>
      </c>
      <c r="AX641" s="14" t="s">
        <v>76</v>
      </c>
      <c r="AY641" s="262" t="s">
        <v>174</v>
      </c>
    </row>
    <row r="642" s="15" customFormat="1">
      <c r="A642" s="15"/>
      <c r="B642" s="263"/>
      <c r="C642" s="264"/>
      <c r="D642" s="243" t="s">
        <v>183</v>
      </c>
      <c r="E642" s="265" t="s">
        <v>1</v>
      </c>
      <c r="F642" s="266" t="s">
        <v>187</v>
      </c>
      <c r="G642" s="264"/>
      <c r="H642" s="267">
        <v>155.59999999999999</v>
      </c>
      <c r="I642" s="268"/>
      <c r="J642" s="264"/>
      <c r="K642" s="264"/>
      <c r="L642" s="269"/>
      <c r="M642" s="270"/>
      <c r="N642" s="271"/>
      <c r="O642" s="271"/>
      <c r="P642" s="271"/>
      <c r="Q642" s="271"/>
      <c r="R642" s="271"/>
      <c r="S642" s="271"/>
      <c r="T642" s="272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3" t="s">
        <v>183</v>
      </c>
      <c r="AU642" s="273" t="s">
        <v>85</v>
      </c>
      <c r="AV642" s="15" t="s">
        <v>188</v>
      </c>
      <c r="AW642" s="15" t="s">
        <v>32</v>
      </c>
      <c r="AX642" s="15" t="s">
        <v>76</v>
      </c>
      <c r="AY642" s="273" t="s">
        <v>174</v>
      </c>
    </row>
    <row r="643" s="16" customFormat="1">
      <c r="A643" s="16"/>
      <c r="B643" s="274"/>
      <c r="C643" s="275"/>
      <c r="D643" s="243" t="s">
        <v>183</v>
      </c>
      <c r="E643" s="276" t="s">
        <v>1</v>
      </c>
      <c r="F643" s="277" t="s">
        <v>189</v>
      </c>
      <c r="G643" s="275"/>
      <c r="H643" s="278">
        <v>155.59999999999999</v>
      </c>
      <c r="I643" s="279"/>
      <c r="J643" s="275"/>
      <c r="K643" s="275"/>
      <c r="L643" s="280"/>
      <c r="M643" s="281"/>
      <c r="N643" s="282"/>
      <c r="O643" s="282"/>
      <c r="P643" s="282"/>
      <c r="Q643" s="282"/>
      <c r="R643" s="282"/>
      <c r="S643" s="282"/>
      <c r="T643" s="283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84" t="s">
        <v>183</v>
      </c>
      <c r="AU643" s="284" t="s">
        <v>85</v>
      </c>
      <c r="AV643" s="16" t="s">
        <v>181</v>
      </c>
      <c r="AW643" s="16" t="s">
        <v>32</v>
      </c>
      <c r="AX643" s="16" t="s">
        <v>83</v>
      </c>
      <c r="AY643" s="284" t="s">
        <v>174</v>
      </c>
    </row>
    <row r="644" s="2" customFormat="1" ht="24.15" customHeight="1">
      <c r="A644" s="39"/>
      <c r="B644" s="40"/>
      <c r="C644" s="228" t="s">
        <v>806</v>
      </c>
      <c r="D644" s="228" t="s">
        <v>176</v>
      </c>
      <c r="E644" s="229" t="s">
        <v>807</v>
      </c>
      <c r="F644" s="230" t="s">
        <v>808</v>
      </c>
      <c r="G644" s="231" t="s">
        <v>179</v>
      </c>
      <c r="H644" s="232">
        <v>115.45399999999999</v>
      </c>
      <c r="I644" s="233"/>
      <c r="J644" s="234">
        <f>ROUND(I644*H644,2)</f>
        <v>0</v>
      </c>
      <c r="K644" s="230" t="s">
        <v>180</v>
      </c>
      <c r="L644" s="45"/>
      <c r="M644" s="235" t="s">
        <v>1</v>
      </c>
      <c r="N644" s="236" t="s">
        <v>41</v>
      </c>
      <c r="O644" s="92"/>
      <c r="P644" s="237">
        <f>O644*H644</f>
        <v>0</v>
      </c>
      <c r="Q644" s="237">
        <v>0</v>
      </c>
      <c r="R644" s="237">
        <f>Q644*H644</f>
        <v>0</v>
      </c>
      <c r="S644" s="237">
        <v>0</v>
      </c>
      <c r="T644" s="23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9" t="s">
        <v>272</v>
      </c>
      <c r="AT644" s="239" t="s">
        <v>176</v>
      </c>
      <c r="AU644" s="239" t="s">
        <v>85</v>
      </c>
      <c r="AY644" s="18" t="s">
        <v>174</v>
      </c>
      <c r="BE644" s="240">
        <f>IF(N644="základní",J644,0)</f>
        <v>0</v>
      </c>
      <c r="BF644" s="240">
        <f>IF(N644="snížená",J644,0)</f>
        <v>0</v>
      </c>
      <c r="BG644" s="240">
        <f>IF(N644="zákl. přenesená",J644,0)</f>
        <v>0</v>
      </c>
      <c r="BH644" s="240">
        <f>IF(N644="sníž. přenesená",J644,0)</f>
        <v>0</v>
      </c>
      <c r="BI644" s="240">
        <f>IF(N644="nulová",J644,0)</f>
        <v>0</v>
      </c>
      <c r="BJ644" s="18" t="s">
        <v>83</v>
      </c>
      <c r="BK644" s="240">
        <f>ROUND(I644*H644,2)</f>
        <v>0</v>
      </c>
      <c r="BL644" s="18" t="s">
        <v>272</v>
      </c>
      <c r="BM644" s="239" t="s">
        <v>809</v>
      </c>
    </row>
    <row r="645" s="13" customFormat="1">
      <c r="A645" s="13"/>
      <c r="B645" s="241"/>
      <c r="C645" s="242"/>
      <c r="D645" s="243" t="s">
        <v>183</v>
      </c>
      <c r="E645" s="244" t="s">
        <v>1</v>
      </c>
      <c r="F645" s="245" t="s">
        <v>778</v>
      </c>
      <c r="G645" s="242"/>
      <c r="H645" s="244" t="s">
        <v>1</v>
      </c>
      <c r="I645" s="246"/>
      <c r="J645" s="242"/>
      <c r="K645" s="242"/>
      <c r="L645" s="247"/>
      <c r="M645" s="248"/>
      <c r="N645" s="249"/>
      <c r="O645" s="249"/>
      <c r="P645" s="249"/>
      <c r="Q645" s="249"/>
      <c r="R645" s="249"/>
      <c r="S645" s="249"/>
      <c r="T645" s="25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1" t="s">
        <v>183</v>
      </c>
      <c r="AU645" s="251" t="s">
        <v>85</v>
      </c>
      <c r="AV645" s="13" t="s">
        <v>83</v>
      </c>
      <c r="AW645" s="13" t="s">
        <v>32</v>
      </c>
      <c r="AX645" s="13" t="s">
        <v>76</v>
      </c>
      <c r="AY645" s="251" t="s">
        <v>174</v>
      </c>
    </row>
    <row r="646" s="14" customFormat="1">
      <c r="A646" s="14"/>
      <c r="B646" s="252"/>
      <c r="C646" s="253"/>
      <c r="D646" s="243" t="s">
        <v>183</v>
      </c>
      <c r="E646" s="254" t="s">
        <v>1</v>
      </c>
      <c r="F646" s="255" t="s">
        <v>791</v>
      </c>
      <c r="G646" s="253"/>
      <c r="H646" s="256">
        <v>3.3540000000000001</v>
      </c>
      <c r="I646" s="257"/>
      <c r="J646" s="253"/>
      <c r="K646" s="253"/>
      <c r="L646" s="258"/>
      <c r="M646" s="259"/>
      <c r="N646" s="260"/>
      <c r="O646" s="260"/>
      <c r="P646" s="260"/>
      <c r="Q646" s="260"/>
      <c r="R646" s="260"/>
      <c r="S646" s="260"/>
      <c r="T646" s="26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2" t="s">
        <v>183</v>
      </c>
      <c r="AU646" s="262" t="s">
        <v>85</v>
      </c>
      <c r="AV646" s="14" t="s">
        <v>85</v>
      </c>
      <c r="AW646" s="14" t="s">
        <v>32</v>
      </c>
      <c r="AX646" s="14" t="s">
        <v>76</v>
      </c>
      <c r="AY646" s="262" t="s">
        <v>174</v>
      </c>
    </row>
    <row r="647" s="14" customFormat="1">
      <c r="A647" s="14"/>
      <c r="B647" s="252"/>
      <c r="C647" s="253"/>
      <c r="D647" s="243" t="s">
        <v>183</v>
      </c>
      <c r="E647" s="254" t="s">
        <v>1</v>
      </c>
      <c r="F647" s="255" t="s">
        <v>792</v>
      </c>
      <c r="G647" s="253"/>
      <c r="H647" s="256">
        <v>69.719999999999999</v>
      </c>
      <c r="I647" s="257"/>
      <c r="J647" s="253"/>
      <c r="K647" s="253"/>
      <c r="L647" s="258"/>
      <c r="M647" s="259"/>
      <c r="N647" s="260"/>
      <c r="O647" s="260"/>
      <c r="P647" s="260"/>
      <c r="Q647" s="260"/>
      <c r="R647" s="260"/>
      <c r="S647" s="260"/>
      <c r="T647" s="26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2" t="s">
        <v>183</v>
      </c>
      <c r="AU647" s="262" t="s">
        <v>85</v>
      </c>
      <c r="AV647" s="14" t="s">
        <v>85</v>
      </c>
      <c r="AW647" s="14" t="s">
        <v>32</v>
      </c>
      <c r="AX647" s="14" t="s">
        <v>76</v>
      </c>
      <c r="AY647" s="262" t="s">
        <v>174</v>
      </c>
    </row>
    <row r="648" s="14" customFormat="1">
      <c r="A648" s="14"/>
      <c r="B648" s="252"/>
      <c r="C648" s="253"/>
      <c r="D648" s="243" t="s">
        <v>183</v>
      </c>
      <c r="E648" s="254" t="s">
        <v>1</v>
      </c>
      <c r="F648" s="255" t="s">
        <v>793</v>
      </c>
      <c r="G648" s="253"/>
      <c r="H648" s="256">
        <v>42.380000000000003</v>
      </c>
      <c r="I648" s="257"/>
      <c r="J648" s="253"/>
      <c r="K648" s="253"/>
      <c r="L648" s="258"/>
      <c r="M648" s="259"/>
      <c r="N648" s="260"/>
      <c r="O648" s="260"/>
      <c r="P648" s="260"/>
      <c r="Q648" s="260"/>
      <c r="R648" s="260"/>
      <c r="S648" s="260"/>
      <c r="T648" s="26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2" t="s">
        <v>183</v>
      </c>
      <c r="AU648" s="262" t="s">
        <v>85</v>
      </c>
      <c r="AV648" s="14" t="s">
        <v>85</v>
      </c>
      <c r="AW648" s="14" t="s">
        <v>32</v>
      </c>
      <c r="AX648" s="14" t="s">
        <v>76</v>
      </c>
      <c r="AY648" s="262" t="s">
        <v>174</v>
      </c>
    </row>
    <row r="649" s="15" customFormat="1">
      <c r="A649" s="15"/>
      <c r="B649" s="263"/>
      <c r="C649" s="264"/>
      <c r="D649" s="243" t="s">
        <v>183</v>
      </c>
      <c r="E649" s="265" t="s">
        <v>1</v>
      </c>
      <c r="F649" s="266" t="s">
        <v>187</v>
      </c>
      <c r="G649" s="264"/>
      <c r="H649" s="267">
        <v>115.45399999999999</v>
      </c>
      <c r="I649" s="268"/>
      <c r="J649" s="264"/>
      <c r="K649" s="264"/>
      <c r="L649" s="269"/>
      <c r="M649" s="270"/>
      <c r="N649" s="271"/>
      <c r="O649" s="271"/>
      <c r="P649" s="271"/>
      <c r="Q649" s="271"/>
      <c r="R649" s="271"/>
      <c r="S649" s="271"/>
      <c r="T649" s="272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3" t="s">
        <v>183</v>
      </c>
      <c r="AU649" s="273" t="s">
        <v>85</v>
      </c>
      <c r="AV649" s="15" t="s">
        <v>188</v>
      </c>
      <c r="AW649" s="15" t="s">
        <v>32</v>
      </c>
      <c r="AX649" s="15" t="s">
        <v>76</v>
      </c>
      <c r="AY649" s="273" t="s">
        <v>174</v>
      </c>
    </row>
    <row r="650" s="16" customFormat="1">
      <c r="A650" s="16"/>
      <c r="B650" s="274"/>
      <c r="C650" s="275"/>
      <c r="D650" s="243" t="s">
        <v>183</v>
      </c>
      <c r="E650" s="276" t="s">
        <v>1</v>
      </c>
      <c r="F650" s="277" t="s">
        <v>189</v>
      </c>
      <c r="G650" s="275"/>
      <c r="H650" s="278">
        <v>115.45399999999999</v>
      </c>
      <c r="I650" s="279"/>
      <c r="J650" s="275"/>
      <c r="K650" s="275"/>
      <c r="L650" s="280"/>
      <c r="M650" s="281"/>
      <c r="N650" s="282"/>
      <c r="O650" s="282"/>
      <c r="P650" s="282"/>
      <c r="Q650" s="282"/>
      <c r="R650" s="282"/>
      <c r="S650" s="282"/>
      <c r="T650" s="283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T650" s="284" t="s">
        <v>183</v>
      </c>
      <c r="AU650" s="284" t="s">
        <v>85</v>
      </c>
      <c r="AV650" s="16" t="s">
        <v>181</v>
      </c>
      <c r="AW650" s="16" t="s">
        <v>32</v>
      </c>
      <c r="AX650" s="16" t="s">
        <v>83</v>
      </c>
      <c r="AY650" s="284" t="s">
        <v>174</v>
      </c>
    </row>
    <row r="651" s="2" customFormat="1" ht="24.15" customHeight="1">
      <c r="A651" s="39"/>
      <c r="B651" s="40"/>
      <c r="C651" s="285" t="s">
        <v>810</v>
      </c>
      <c r="D651" s="285" t="s">
        <v>256</v>
      </c>
      <c r="E651" s="286" t="s">
        <v>811</v>
      </c>
      <c r="F651" s="287" t="s">
        <v>812</v>
      </c>
      <c r="G651" s="288" t="s">
        <v>179</v>
      </c>
      <c r="H651" s="289">
        <v>133.34899999999999</v>
      </c>
      <c r="I651" s="290"/>
      <c r="J651" s="291">
        <f>ROUND(I651*H651,2)</f>
        <v>0</v>
      </c>
      <c r="K651" s="287" t="s">
        <v>180</v>
      </c>
      <c r="L651" s="292"/>
      <c r="M651" s="293" t="s">
        <v>1</v>
      </c>
      <c r="N651" s="294" t="s">
        <v>41</v>
      </c>
      <c r="O651" s="92"/>
      <c r="P651" s="237">
        <f>O651*H651</f>
        <v>0</v>
      </c>
      <c r="Q651" s="237">
        <v>0.00029999999999999997</v>
      </c>
      <c r="R651" s="237">
        <f>Q651*H651</f>
        <v>0.04000469999999999</v>
      </c>
      <c r="S651" s="237">
        <v>0</v>
      </c>
      <c r="T651" s="238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9" t="s">
        <v>363</v>
      </c>
      <c r="AT651" s="239" t="s">
        <v>256</v>
      </c>
      <c r="AU651" s="239" t="s">
        <v>85</v>
      </c>
      <c r="AY651" s="18" t="s">
        <v>174</v>
      </c>
      <c r="BE651" s="240">
        <f>IF(N651="základní",J651,0)</f>
        <v>0</v>
      </c>
      <c r="BF651" s="240">
        <f>IF(N651="snížená",J651,0)</f>
        <v>0</v>
      </c>
      <c r="BG651" s="240">
        <f>IF(N651="zákl. přenesená",J651,0)</f>
        <v>0</v>
      </c>
      <c r="BH651" s="240">
        <f>IF(N651="sníž. přenesená",J651,0)</f>
        <v>0</v>
      </c>
      <c r="BI651" s="240">
        <f>IF(N651="nulová",J651,0)</f>
        <v>0</v>
      </c>
      <c r="BJ651" s="18" t="s">
        <v>83</v>
      </c>
      <c r="BK651" s="240">
        <f>ROUND(I651*H651,2)</f>
        <v>0</v>
      </c>
      <c r="BL651" s="18" t="s">
        <v>272</v>
      </c>
      <c r="BM651" s="239" t="s">
        <v>813</v>
      </c>
    </row>
    <row r="652" s="14" customFormat="1">
      <c r="A652" s="14"/>
      <c r="B652" s="252"/>
      <c r="C652" s="253"/>
      <c r="D652" s="243" t="s">
        <v>183</v>
      </c>
      <c r="E652" s="253"/>
      <c r="F652" s="255" t="s">
        <v>814</v>
      </c>
      <c r="G652" s="253"/>
      <c r="H652" s="256">
        <v>133.34899999999999</v>
      </c>
      <c r="I652" s="257"/>
      <c r="J652" s="253"/>
      <c r="K652" s="253"/>
      <c r="L652" s="258"/>
      <c r="M652" s="259"/>
      <c r="N652" s="260"/>
      <c r="O652" s="260"/>
      <c r="P652" s="260"/>
      <c r="Q652" s="260"/>
      <c r="R652" s="260"/>
      <c r="S652" s="260"/>
      <c r="T652" s="26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2" t="s">
        <v>183</v>
      </c>
      <c r="AU652" s="262" t="s">
        <v>85</v>
      </c>
      <c r="AV652" s="14" t="s">
        <v>85</v>
      </c>
      <c r="AW652" s="14" t="s">
        <v>4</v>
      </c>
      <c r="AX652" s="14" t="s">
        <v>83</v>
      </c>
      <c r="AY652" s="262" t="s">
        <v>174</v>
      </c>
    </row>
    <row r="653" s="2" customFormat="1" ht="24.15" customHeight="1">
      <c r="A653" s="39"/>
      <c r="B653" s="40"/>
      <c r="C653" s="228" t="s">
        <v>815</v>
      </c>
      <c r="D653" s="228" t="s">
        <v>176</v>
      </c>
      <c r="E653" s="229" t="s">
        <v>816</v>
      </c>
      <c r="F653" s="230" t="s">
        <v>817</v>
      </c>
      <c r="G653" s="231" t="s">
        <v>179</v>
      </c>
      <c r="H653" s="232">
        <v>115.45399999999999</v>
      </c>
      <c r="I653" s="233"/>
      <c r="J653" s="234">
        <f>ROUND(I653*H653,2)</f>
        <v>0</v>
      </c>
      <c r="K653" s="230" t="s">
        <v>180</v>
      </c>
      <c r="L653" s="45"/>
      <c r="M653" s="235" t="s">
        <v>1</v>
      </c>
      <c r="N653" s="236" t="s">
        <v>41</v>
      </c>
      <c r="O653" s="92"/>
      <c r="P653" s="237">
        <f>O653*H653</f>
        <v>0</v>
      </c>
      <c r="Q653" s="237">
        <v>0</v>
      </c>
      <c r="R653" s="237">
        <f>Q653*H653</f>
        <v>0</v>
      </c>
      <c r="S653" s="237">
        <v>0</v>
      </c>
      <c r="T653" s="238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9" t="s">
        <v>272</v>
      </c>
      <c r="AT653" s="239" t="s">
        <v>176</v>
      </c>
      <c r="AU653" s="239" t="s">
        <v>85</v>
      </c>
      <c r="AY653" s="18" t="s">
        <v>174</v>
      </c>
      <c r="BE653" s="240">
        <f>IF(N653="základní",J653,0)</f>
        <v>0</v>
      </c>
      <c r="BF653" s="240">
        <f>IF(N653="snížená",J653,0)</f>
        <v>0</v>
      </c>
      <c r="BG653" s="240">
        <f>IF(N653="zákl. přenesená",J653,0)</f>
        <v>0</v>
      </c>
      <c r="BH653" s="240">
        <f>IF(N653="sníž. přenesená",J653,0)</f>
        <v>0</v>
      </c>
      <c r="BI653" s="240">
        <f>IF(N653="nulová",J653,0)</f>
        <v>0</v>
      </c>
      <c r="BJ653" s="18" t="s">
        <v>83</v>
      </c>
      <c r="BK653" s="240">
        <f>ROUND(I653*H653,2)</f>
        <v>0</v>
      </c>
      <c r="BL653" s="18" t="s">
        <v>272</v>
      </c>
      <c r="BM653" s="239" t="s">
        <v>818</v>
      </c>
    </row>
    <row r="654" s="13" customFormat="1">
      <c r="A654" s="13"/>
      <c r="B654" s="241"/>
      <c r="C654" s="242"/>
      <c r="D654" s="243" t="s">
        <v>183</v>
      </c>
      <c r="E654" s="244" t="s">
        <v>1</v>
      </c>
      <c r="F654" s="245" t="s">
        <v>778</v>
      </c>
      <c r="G654" s="242"/>
      <c r="H654" s="244" t="s">
        <v>1</v>
      </c>
      <c r="I654" s="246"/>
      <c r="J654" s="242"/>
      <c r="K654" s="242"/>
      <c r="L654" s="247"/>
      <c r="M654" s="248"/>
      <c r="N654" s="249"/>
      <c r="O654" s="249"/>
      <c r="P654" s="249"/>
      <c r="Q654" s="249"/>
      <c r="R654" s="249"/>
      <c r="S654" s="249"/>
      <c r="T654" s="25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1" t="s">
        <v>183</v>
      </c>
      <c r="AU654" s="251" t="s">
        <v>85</v>
      </c>
      <c r="AV654" s="13" t="s">
        <v>83</v>
      </c>
      <c r="AW654" s="13" t="s">
        <v>32</v>
      </c>
      <c r="AX654" s="13" t="s">
        <v>76</v>
      </c>
      <c r="AY654" s="251" t="s">
        <v>174</v>
      </c>
    </row>
    <row r="655" s="14" customFormat="1">
      <c r="A655" s="14"/>
      <c r="B655" s="252"/>
      <c r="C655" s="253"/>
      <c r="D655" s="243" t="s">
        <v>183</v>
      </c>
      <c r="E655" s="254" t="s">
        <v>1</v>
      </c>
      <c r="F655" s="255" t="s">
        <v>791</v>
      </c>
      <c r="G655" s="253"/>
      <c r="H655" s="256">
        <v>3.3540000000000001</v>
      </c>
      <c r="I655" s="257"/>
      <c r="J655" s="253"/>
      <c r="K655" s="253"/>
      <c r="L655" s="258"/>
      <c r="M655" s="259"/>
      <c r="N655" s="260"/>
      <c r="O655" s="260"/>
      <c r="P655" s="260"/>
      <c r="Q655" s="260"/>
      <c r="R655" s="260"/>
      <c r="S655" s="260"/>
      <c r="T655" s="26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2" t="s">
        <v>183</v>
      </c>
      <c r="AU655" s="262" t="s">
        <v>85</v>
      </c>
      <c r="AV655" s="14" t="s">
        <v>85</v>
      </c>
      <c r="AW655" s="14" t="s">
        <v>32</v>
      </c>
      <c r="AX655" s="14" t="s">
        <v>76</v>
      </c>
      <c r="AY655" s="262" t="s">
        <v>174</v>
      </c>
    </row>
    <row r="656" s="14" customFormat="1">
      <c r="A656" s="14"/>
      <c r="B656" s="252"/>
      <c r="C656" s="253"/>
      <c r="D656" s="243" t="s">
        <v>183</v>
      </c>
      <c r="E656" s="254" t="s">
        <v>1</v>
      </c>
      <c r="F656" s="255" t="s">
        <v>792</v>
      </c>
      <c r="G656" s="253"/>
      <c r="H656" s="256">
        <v>69.719999999999999</v>
      </c>
      <c r="I656" s="257"/>
      <c r="J656" s="253"/>
      <c r="K656" s="253"/>
      <c r="L656" s="258"/>
      <c r="M656" s="259"/>
      <c r="N656" s="260"/>
      <c r="O656" s="260"/>
      <c r="P656" s="260"/>
      <c r="Q656" s="260"/>
      <c r="R656" s="260"/>
      <c r="S656" s="260"/>
      <c r="T656" s="26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2" t="s">
        <v>183</v>
      </c>
      <c r="AU656" s="262" t="s">
        <v>85</v>
      </c>
      <c r="AV656" s="14" t="s">
        <v>85</v>
      </c>
      <c r="AW656" s="14" t="s">
        <v>32</v>
      </c>
      <c r="AX656" s="14" t="s">
        <v>76</v>
      </c>
      <c r="AY656" s="262" t="s">
        <v>174</v>
      </c>
    </row>
    <row r="657" s="14" customFormat="1">
      <c r="A657" s="14"/>
      <c r="B657" s="252"/>
      <c r="C657" s="253"/>
      <c r="D657" s="243" t="s">
        <v>183</v>
      </c>
      <c r="E657" s="254" t="s">
        <v>1</v>
      </c>
      <c r="F657" s="255" t="s">
        <v>793</v>
      </c>
      <c r="G657" s="253"/>
      <c r="H657" s="256">
        <v>42.380000000000003</v>
      </c>
      <c r="I657" s="257"/>
      <c r="J657" s="253"/>
      <c r="K657" s="253"/>
      <c r="L657" s="258"/>
      <c r="M657" s="259"/>
      <c r="N657" s="260"/>
      <c r="O657" s="260"/>
      <c r="P657" s="260"/>
      <c r="Q657" s="260"/>
      <c r="R657" s="260"/>
      <c r="S657" s="260"/>
      <c r="T657" s="26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2" t="s">
        <v>183</v>
      </c>
      <c r="AU657" s="262" t="s">
        <v>85</v>
      </c>
      <c r="AV657" s="14" t="s">
        <v>85</v>
      </c>
      <c r="AW657" s="14" t="s">
        <v>32</v>
      </c>
      <c r="AX657" s="14" t="s">
        <v>76</v>
      </c>
      <c r="AY657" s="262" t="s">
        <v>174</v>
      </c>
    </row>
    <row r="658" s="15" customFormat="1">
      <c r="A658" s="15"/>
      <c r="B658" s="263"/>
      <c r="C658" s="264"/>
      <c r="D658" s="243" t="s">
        <v>183</v>
      </c>
      <c r="E658" s="265" t="s">
        <v>1</v>
      </c>
      <c r="F658" s="266" t="s">
        <v>187</v>
      </c>
      <c r="G658" s="264"/>
      <c r="H658" s="267">
        <v>115.45399999999999</v>
      </c>
      <c r="I658" s="268"/>
      <c r="J658" s="264"/>
      <c r="K658" s="264"/>
      <c r="L658" s="269"/>
      <c r="M658" s="270"/>
      <c r="N658" s="271"/>
      <c r="O658" s="271"/>
      <c r="P658" s="271"/>
      <c r="Q658" s="271"/>
      <c r="R658" s="271"/>
      <c r="S658" s="271"/>
      <c r="T658" s="27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3" t="s">
        <v>183</v>
      </c>
      <c r="AU658" s="273" t="s">
        <v>85</v>
      </c>
      <c r="AV658" s="15" t="s">
        <v>188</v>
      </c>
      <c r="AW658" s="15" t="s">
        <v>32</v>
      </c>
      <c r="AX658" s="15" t="s">
        <v>76</v>
      </c>
      <c r="AY658" s="273" t="s">
        <v>174</v>
      </c>
    </row>
    <row r="659" s="16" customFormat="1">
      <c r="A659" s="16"/>
      <c r="B659" s="274"/>
      <c r="C659" s="275"/>
      <c r="D659" s="243" t="s">
        <v>183</v>
      </c>
      <c r="E659" s="276" t="s">
        <v>1</v>
      </c>
      <c r="F659" s="277" t="s">
        <v>189</v>
      </c>
      <c r="G659" s="275"/>
      <c r="H659" s="278">
        <v>115.45399999999999</v>
      </c>
      <c r="I659" s="279"/>
      <c r="J659" s="275"/>
      <c r="K659" s="275"/>
      <c r="L659" s="280"/>
      <c r="M659" s="281"/>
      <c r="N659" s="282"/>
      <c r="O659" s="282"/>
      <c r="P659" s="282"/>
      <c r="Q659" s="282"/>
      <c r="R659" s="282"/>
      <c r="S659" s="282"/>
      <c r="T659" s="283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84" t="s">
        <v>183</v>
      </c>
      <c r="AU659" s="284" t="s">
        <v>85</v>
      </c>
      <c r="AV659" s="16" t="s">
        <v>181</v>
      </c>
      <c r="AW659" s="16" t="s">
        <v>32</v>
      </c>
      <c r="AX659" s="16" t="s">
        <v>83</v>
      </c>
      <c r="AY659" s="284" t="s">
        <v>174</v>
      </c>
    </row>
    <row r="660" s="2" customFormat="1" ht="24.15" customHeight="1">
      <c r="A660" s="39"/>
      <c r="B660" s="40"/>
      <c r="C660" s="285" t="s">
        <v>819</v>
      </c>
      <c r="D660" s="285" t="s">
        <v>256</v>
      </c>
      <c r="E660" s="286" t="s">
        <v>811</v>
      </c>
      <c r="F660" s="287" t="s">
        <v>812</v>
      </c>
      <c r="G660" s="288" t="s">
        <v>179</v>
      </c>
      <c r="H660" s="289">
        <v>133.34899999999999</v>
      </c>
      <c r="I660" s="290"/>
      <c r="J660" s="291">
        <f>ROUND(I660*H660,2)</f>
        <v>0</v>
      </c>
      <c r="K660" s="287" t="s">
        <v>180</v>
      </c>
      <c r="L660" s="292"/>
      <c r="M660" s="293" t="s">
        <v>1</v>
      </c>
      <c r="N660" s="294" t="s">
        <v>41</v>
      </c>
      <c r="O660" s="92"/>
      <c r="P660" s="237">
        <f>O660*H660</f>
        <v>0</v>
      </c>
      <c r="Q660" s="237">
        <v>0.00029999999999999997</v>
      </c>
      <c r="R660" s="237">
        <f>Q660*H660</f>
        <v>0.04000469999999999</v>
      </c>
      <c r="S660" s="237">
        <v>0</v>
      </c>
      <c r="T660" s="238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9" t="s">
        <v>363</v>
      </c>
      <c r="AT660" s="239" t="s">
        <v>256</v>
      </c>
      <c r="AU660" s="239" t="s">
        <v>85</v>
      </c>
      <c r="AY660" s="18" t="s">
        <v>174</v>
      </c>
      <c r="BE660" s="240">
        <f>IF(N660="základní",J660,0)</f>
        <v>0</v>
      </c>
      <c r="BF660" s="240">
        <f>IF(N660="snížená",J660,0)</f>
        <v>0</v>
      </c>
      <c r="BG660" s="240">
        <f>IF(N660="zákl. přenesená",J660,0)</f>
        <v>0</v>
      </c>
      <c r="BH660" s="240">
        <f>IF(N660="sníž. přenesená",J660,0)</f>
        <v>0</v>
      </c>
      <c r="BI660" s="240">
        <f>IF(N660="nulová",J660,0)</f>
        <v>0</v>
      </c>
      <c r="BJ660" s="18" t="s">
        <v>83</v>
      </c>
      <c r="BK660" s="240">
        <f>ROUND(I660*H660,2)</f>
        <v>0</v>
      </c>
      <c r="BL660" s="18" t="s">
        <v>272</v>
      </c>
      <c r="BM660" s="239" t="s">
        <v>820</v>
      </c>
    </row>
    <row r="661" s="14" customFormat="1">
      <c r="A661" s="14"/>
      <c r="B661" s="252"/>
      <c r="C661" s="253"/>
      <c r="D661" s="243" t="s">
        <v>183</v>
      </c>
      <c r="E661" s="253"/>
      <c r="F661" s="255" t="s">
        <v>814</v>
      </c>
      <c r="G661" s="253"/>
      <c r="H661" s="256">
        <v>133.34899999999999</v>
      </c>
      <c r="I661" s="257"/>
      <c r="J661" s="253"/>
      <c r="K661" s="253"/>
      <c r="L661" s="258"/>
      <c r="M661" s="259"/>
      <c r="N661" s="260"/>
      <c r="O661" s="260"/>
      <c r="P661" s="260"/>
      <c r="Q661" s="260"/>
      <c r="R661" s="260"/>
      <c r="S661" s="260"/>
      <c r="T661" s="26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2" t="s">
        <v>183</v>
      </c>
      <c r="AU661" s="262" t="s">
        <v>85</v>
      </c>
      <c r="AV661" s="14" t="s">
        <v>85</v>
      </c>
      <c r="AW661" s="14" t="s">
        <v>4</v>
      </c>
      <c r="AX661" s="14" t="s">
        <v>83</v>
      </c>
      <c r="AY661" s="262" t="s">
        <v>174</v>
      </c>
    </row>
    <row r="662" s="2" customFormat="1" ht="24.15" customHeight="1">
      <c r="A662" s="39"/>
      <c r="B662" s="40"/>
      <c r="C662" s="228" t="s">
        <v>821</v>
      </c>
      <c r="D662" s="228" t="s">
        <v>176</v>
      </c>
      <c r="E662" s="229" t="s">
        <v>822</v>
      </c>
      <c r="F662" s="230" t="s">
        <v>823</v>
      </c>
      <c r="G662" s="231" t="s">
        <v>758</v>
      </c>
      <c r="H662" s="295"/>
      <c r="I662" s="233"/>
      <c r="J662" s="234">
        <f>ROUND(I662*H662,2)</f>
        <v>0</v>
      </c>
      <c r="K662" s="230" t="s">
        <v>180</v>
      </c>
      <c r="L662" s="45"/>
      <c r="M662" s="235" t="s">
        <v>1</v>
      </c>
      <c r="N662" s="236" t="s">
        <v>41</v>
      </c>
      <c r="O662" s="92"/>
      <c r="P662" s="237">
        <f>O662*H662</f>
        <v>0</v>
      </c>
      <c r="Q662" s="237">
        <v>0</v>
      </c>
      <c r="R662" s="237">
        <f>Q662*H662</f>
        <v>0</v>
      </c>
      <c r="S662" s="237">
        <v>0</v>
      </c>
      <c r="T662" s="238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9" t="s">
        <v>272</v>
      </c>
      <c r="AT662" s="239" t="s">
        <v>176</v>
      </c>
      <c r="AU662" s="239" t="s">
        <v>85</v>
      </c>
      <c r="AY662" s="18" t="s">
        <v>174</v>
      </c>
      <c r="BE662" s="240">
        <f>IF(N662="základní",J662,0)</f>
        <v>0</v>
      </c>
      <c r="BF662" s="240">
        <f>IF(N662="snížená",J662,0)</f>
        <v>0</v>
      </c>
      <c r="BG662" s="240">
        <f>IF(N662="zákl. přenesená",J662,0)</f>
        <v>0</v>
      </c>
      <c r="BH662" s="240">
        <f>IF(N662="sníž. přenesená",J662,0)</f>
        <v>0</v>
      </c>
      <c r="BI662" s="240">
        <f>IF(N662="nulová",J662,0)</f>
        <v>0</v>
      </c>
      <c r="BJ662" s="18" t="s">
        <v>83</v>
      </c>
      <c r="BK662" s="240">
        <f>ROUND(I662*H662,2)</f>
        <v>0</v>
      </c>
      <c r="BL662" s="18" t="s">
        <v>272</v>
      </c>
      <c r="BM662" s="239" t="s">
        <v>824</v>
      </c>
    </row>
    <row r="663" s="12" customFormat="1" ht="22.8" customHeight="1">
      <c r="A663" s="12"/>
      <c r="B663" s="212"/>
      <c r="C663" s="213"/>
      <c r="D663" s="214" t="s">
        <v>75</v>
      </c>
      <c r="E663" s="226" t="s">
        <v>825</v>
      </c>
      <c r="F663" s="226" t="s">
        <v>826</v>
      </c>
      <c r="G663" s="213"/>
      <c r="H663" s="213"/>
      <c r="I663" s="216"/>
      <c r="J663" s="227">
        <f>BK663</f>
        <v>0</v>
      </c>
      <c r="K663" s="213"/>
      <c r="L663" s="218"/>
      <c r="M663" s="219"/>
      <c r="N663" s="220"/>
      <c r="O663" s="220"/>
      <c r="P663" s="221">
        <f>SUM(P664:P707)</f>
        <v>0</v>
      </c>
      <c r="Q663" s="220"/>
      <c r="R663" s="221">
        <f>SUM(R664:R707)</f>
        <v>2.1671298499999998</v>
      </c>
      <c r="S663" s="220"/>
      <c r="T663" s="222">
        <f>SUM(T664:T707)</f>
        <v>8.9421250000000008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23" t="s">
        <v>85</v>
      </c>
      <c r="AT663" s="224" t="s">
        <v>75</v>
      </c>
      <c r="AU663" s="224" t="s">
        <v>83</v>
      </c>
      <c r="AY663" s="223" t="s">
        <v>174</v>
      </c>
      <c r="BK663" s="225">
        <f>SUM(BK664:BK707)</f>
        <v>0</v>
      </c>
    </row>
    <row r="664" s="2" customFormat="1" ht="33" customHeight="1">
      <c r="A664" s="39"/>
      <c r="B664" s="40"/>
      <c r="C664" s="228" t="s">
        <v>827</v>
      </c>
      <c r="D664" s="228" t="s">
        <v>176</v>
      </c>
      <c r="E664" s="229" t="s">
        <v>828</v>
      </c>
      <c r="F664" s="230" t="s">
        <v>829</v>
      </c>
      <c r="G664" s="231" t="s">
        <v>179</v>
      </c>
      <c r="H664" s="232">
        <v>47.799999999999997</v>
      </c>
      <c r="I664" s="233"/>
      <c r="J664" s="234">
        <f>ROUND(I664*H664,2)</f>
        <v>0</v>
      </c>
      <c r="K664" s="230" t="s">
        <v>180</v>
      </c>
      <c r="L664" s="45"/>
      <c r="M664" s="235" t="s">
        <v>1</v>
      </c>
      <c r="N664" s="236" t="s">
        <v>41</v>
      </c>
      <c r="O664" s="92"/>
      <c r="P664" s="237">
        <f>O664*H664</f>
        <v>0</v>
      </c>
      <c r="Q664" s="237">
        <v>0</v>
      </c>
      <c r="R664" s="237">
        <f>Q664*H664</f>
        <v>0</v>
      </c>
      <c r="S664" s="237">
        <v>0.035000000000000003</v>
      </c>
      <c r="T664" s="238">
        <f>S664*H664</f>
        <v>1.673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9" t="s">
        <v>272</v>
      </c>
      <c r="AT664" s="239" t="s">
        <v>176</v>
      </c>
      <c r="AU664" s="239" t="s">
        <v>85</v>
      </c>
      <c r="AY664" s="18" t="s">
        <v>174</v>
      </c>
      <c r="BE664" s="240">
        <f>IF(N664="základní",J664,0)</f>
        <v>0</v>
      </c>
      <c r="BF664" s="240">
        <f>IF(N664="snížená",J664,0)</f>
        <v>0</v>
      </c>
      <c r="BG664" s="240">
        <f>IF(N664="zákl. přenesená",J664,0)</f>
        <v>0</v>
      </c>
      <c r="BH664" s="240">
        <f>IF(N664="sníž. přenesená",J664,0)</f>
        <v>0</v>
      </c>
      <c r="BI664" s="240">
        <f>IF(N664="nulová",J664,0)</f>
        <v>0</v>
      </c>
      <c r="BJ664" s="18" t="s">
        <v>83</v>
      </c>
      <c r="BK664" s="240">
        <f>ROUND(I664*H664,2)</f>
        <v>0</v>
      </c>
      <c r="BL664" s="18" t="s">
        <v>272</v>
      </c>
      <c r="BM664" s="239" t="s">
        <v>830</v>
      </c>
    </row>
    <row r="665" s="13" customFormat="1">
      <c r="A665" s="13"/>
      <c r="B665" s="241"/>
      <c r="C665" s="242"/>
      <c r="D665" s="243" t="s">
        <v>183</v>
      </c>
      <c r="E665" s="244" t="s">
        <v>1</v>
      </c>
      <c r="F665" s="245" t="s">
        <v>184</v>
      </c>
      <c r="G665" s="242"/>
      <c r="H665" s="244" t="s">
        <v>1</v>
      </c>
      <c r="I665" s="246"/>
      <c r="J665" s="242"/>
      <c r="K665" s="242"/>
      <c r="L665" s="247"/>
      <c r="M665" s="248"/>
      <c r="N665" s="249"/>
      <c r="O665" s="249"/>
      <c r="P665" s="249"/>
      <c r="Q665" s="249"/>
      <c r="R665" s="249"/>
      <c r="S665" s="249"/>
      <c r="T665" s="25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1" t="s">
        <v>183</v>
      </c>
      <c r="AU665" s="251" t="s">
        <v>85</v>
      </c>
      <c r="AV665" s="13" t="s">
        <v>83</v>
      </c>
      <c r="AW665" s="13" t="s">
        <v>32</v>
      </c>
      <c r="AX665" s="13" t="s">
        <v>76</v>
      </c>
      <c r="AY665" s="251" t="s">
        <v>174</v>
      </c>
    </row>
    <row r="666" s="14" customFormat="1">
      <c r="A666" s="14"/>
      <c r="B666" s="252"/>
      <c r="C666" s="253"/>
      <c r="D666" s="243" t="s">
        <v>183</v>
      </c>
      <c r="E666" s="254" t="s">
        <v>1</v>
      </c>
      <c r="F666" s="255" t="s">
        <v>831</v>
      </c>
      <c r="G666" s="253"/>
      <c r="H666" s="256">
        <v>0</v>
      </c>
      <c r="I666" s="257"/>
      <c r="J666" s="253"/>
      <c r="K666" s="253"/>
      <c r="L666" s="258"/>
      <c r="M666" s="259"/>
      <c r="N666" s="260"/>
      <c r="O666" s="260"/>
      <c r="P666" s="260"/>
      <c r="Q666" s="260"/>
      <c r="R666" s="260"/>
      <c r="S666" s="260"/>
      <c r="T666" s="26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2" t="s">
        <v>183</v>
      </c>
      <c r="AU666" s="262" t="s">
        <v>85</v>
      </c>
      <c r="AV666" s="14" t="s">
        <v>85</v>
      </c>
      <c r="AW666" s="14" t="s">
        <v>32</v>
      </c>
      <c r="AX666" s="14" t="s">
        <v>76</v>
      </c>
      <c r="AY666" s="262" t="s">
        <v>174</v>
      </c>
    </row>
    <row r="667" s="14" customFormat="1">
      <c r="A667" s="14"/>
      <c r="B667" s="252"/>
      <c r="C667" s="253"/>
      <c r="D667" s="243" t="s">
        <v>183</v>
      </c>
      <c r="E667" s="254" t="s">
        <v>1</v>
      </c>
      <c r="F667" s="255" t="s">
        <v>832</v>
      </c>
      <c r="G667" s="253"/>
      <c r="H667" s="256">
        <v>0</v>
      </c>
      <c r="I667" s="257"/>
      <c r="J667" s="253"/>
      <c r="K667" s="253"/>
      <c r="L667" s="258"/>
      <c r="M667" s="259"/>
      <c r="N667" s="260"/>
      <c r="O667" s="260"/>
      <c r="P667" s="260"/>
      <c r="Q667" s="260"/>
      <c r="R667" s="260"/>
      <c r="S667" s="260"/>
      <c r="T667" s="26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2" t="s">
        <v>183</v>
      </c>
      <c r="AU667" s="262" t="s">
        <v>85</v>
      </c>
      <c r="AV667" s="14" t="s">
        <v>85</v>
      </c>
      <c r="AW667" s="14" t="s">
        <v>32</v>
      </c>
      <c r="AX667" s="14" t="s">
        <v>76</v>
      </c>
      <c r="AY667" s="262" t="s">
        <v>174</v>
      </c>
    </row>
    <row r="668" s="14" customFormat="1">
      <c r="A668" s="14"/>
      <c r="B668" s="252"/>
      <c r="C668" s="253"/>
      <c r="D668" s="243" t="s">
        <v>183</v>
      </c>
      <c r="E668" s="254" t="s">
        <v>1</v>
      </c>
      <c r="F668" s="255" t="s">
        <v>833</v>
      </c>
      <c r="G668" s="253"/>
      <c r="H668" s="256">
        <v>47.799999999999997</v>
      </c>
      <c r="I668" s="257"/>
      <c r="J668" s="253"/>
      <c r="K668" s="253"/>
      <c r="L668" s="258"/>
      <c r="M668" s="259"/>
      <c r="N668" s="260"/>
      <c r="O668" s="260"/>
      <c r="P668" s="260"/>
      <c r="Q668" s="260"/>
      <c r="R668" s="260"/>
      <c r="S668" s="260"/>
      <c r="T668" s="26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2" t="s">
        <v>183</v>
      </c>
      <c r="AU668" s="262" t="s">
        <v>85</v>
      </c>
      <c r="AV668" s="14" t="s">
        <v>85</v>
      </c>
      <c r="AW668" s="14" t="s">
        <v>32</v>
      </c>
      <c r="AX668" s="14" t="s">
        <v>76</v>
      </c>
      <c r="AY668" s="262" t="s">
        <v>174</v>
      </c>
    </row>
    <row r="669" s="15" customFormat="1">
      <c r="A669" s="15"/>
      <c r="B669" s="263"/>
      <c r="C669" s="264"/>
      <c r="D669" s="243" t="s">
        <v>183</v>
      </c>
      <c r="E669" s="265" t="s">
        <v>1</v>
      </c>
      <c r="F669" s="266" t="s">
        <v>187</v>
      </c>
      <c r="G669" s="264"/>
      <c r="H669" s="267">
        <v>47.799999999999997</v>
      </c>
      <c r="I669" s="268"/>
      <c r="J669" s="264"/>
      <c r="K669" s="264"/>
      <c r="L669" s="269"/>
      <c r="M669" s="270"/>
      <c r="N669" s="271"/>
      <c r="O669" s="271"/>
      <c r="P669" s="271"/>
      <c r="Q669" s="271"/>
      <c r="R669" s="271"/>
      <c r="S669" s="271"/>
      <c r="T669" s="272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3" t="s">
        <v>183</v>
      </c>
      <c r="AU669" s="273" t="s">
        <v>85</v>
      </c>
      <c r="AV669" s="15" t="s">
        <v>188</v>
      </c>
      <c r="AW669" s="15" t="s">
        <v>32</v>
      </c>
      <c r="AX669" s="15" t="s">
        <v>76</v>
      </c>
      <c r="AY669" s="273" t="s">
        <v>174</v>
      </c>
    </row>
    <row r="670" s="16" customFormat="1">
      <c r="A670" s="16"/>
      <c r="B670" s="274"/>
      <c r="C670" s="275"/>
      <c r="D670" s="243" t="s">
        <v>183</v>
      </c>
      <c r="E670" s="276" t="s">
        <v>1</v>
      </c>
      <c r="F670" s="277" t="s">
        <v>189</v>
      </c>
      <c r="G670" s="275"/>
      <c r="H670" s="278">
        <v>47.799999999999997</v>
      </c>
      <c r="I670" s="279"/>
      <c r="J670" s="275"/>
      <c r="K670" s="275"/>
      <c r="L670" s="280"/>
      <c r="M670" s="281"/>
      <c r="N670" s="282"/>
      <c r="O670" s="282"/>
      <c r="P670" s="282"/>
      <c r="Q670" s="282"/>
      <c r="R670" s="282"/>
      <c r="S670" s="282"/>
      <c r="T670" s="283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T670" s="284" t="s">
        <v>183</v>
      </c>
      <c r="AU670" s="284" t="s">
        <v>85</v>
      </c>
      <c r="AV670" s="16" t="s">
        <v>181</v>
      </c>
      <c r="AW670" s="16" t="s">
        <v>32</v>
      </c>
      <c r="AX670" s="16" t="s">
        <v>83</v>
      </c>
      <c r="AY670" s="284" t="s">
        <v>174</v>
      </c>
    </row>
    <row r="671" s="2" customFormat="1" ht="24.15" customHeight="1">
      <c r="A671" s="39"/>
      <c r="B671" s="40"/>
      <c r="C671" s="228" t="s">
        <v>834</v>
      </c>
      <c r="D671" s="228" t="s">
        <v>176</v>
      </c>
      <c r="E671" s="229" t="s">
        <v>835</v>
      </c>
      <c r="F671" s="230" t="s">
        <v>836</v>
      </c>
      <c r="G671" s="231" t="s">
        <v>179</v>
      </c>
      <c r="H671" s="232">
        <v>479.30000000000001</v>
      </c>
      <c r="I671" s="233"/>
      <c r="J671" s="234">
        <f>ROUND(I671*H671,2)</f>
        <v>0</v>
      </c>
      <c r="K671" s="230" t="s">
        <v>180</v>
      </c>
      <c r="L671" s="45"/>
      <c r="M671" s="235" t="s">
        <v>1</v>
      </c>
      <c r="N671" s="236" t="s">
        <v>41</v>
      </c>
      <c r="O671" s="92"/>
      <c r="P671" s="237">
        <f>O671*H671</f>
        <v>0</v>
      </c>
      <c r="Q671" s="237">
        <v>0</v>
      </c>
      <c r="R671" s="237">
        <f>Q671*H671</f>
        <v>0</v>
      </c>
      <c r="S671" s="237">
        <v>0.014999999999999999</v>
      </c>
      <c r="T671" s="238">
        <f>S671*H671</f>
        <v>7.1894999999999998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9" t="s">
        <v>272</v>
      </c>
      <c r="AT671" s="239" t="s">
        <v>176</v>
      </c>
      <c r="AU671" s="239" t="s">
        <v>85</v>
      </c>
      <c r="AY671" s="18" t="s">
        <v>174</v>
      </c>
      <c r="BE671" s="240">
        <f>IF(N671="základní",J671,0)</f>
        <v>0</v>
      </c>
      <c r="BF671" s="240">
        <f>IF(N671="snížená",J671,0)</f>
        <v>0</v>
      </c>
      <c r="BG671" s="240">
        <f>IF(N671="zákl. přenesená",J671,0)</f>
        <v>0</v>
      </c>
      <c r="BH671" s="240">
        <f>IF(N671="sníž. přenesená",J671,0)</f>
        <v>0</v>
      </c>
      <c r="BI671" s="240">
        <f>IF(N671="nulová",J671,0)</f>
        <v>0</v>
      </c>
      <c r="BJ671" s="18" t="s">
        <v>83</v>
      </c>
      <c r="BK671" s="240">
        <f>ROUND(I671*H671,2)</f>
        <v>0</v>
      </c>
      <c r="BL671" s="18" t="s">
        <v>272</v>
      </c>
      <c r="BM671" s="239" t="s">
        <v>837</v>
      </c>
    </row>
    <row r="672" s="13" customFormat="1">
      <c r="A672" s="13"/>
      <c r="B672" s="241"/>
      <c r="C672" s="242"/>
      <c r="D672" s="243" t="s">
        <v>183</v>
      </c>
      <c r="E672" s="244" t="s">
        <v>1</v>
      </c>
      <c r="F672" s="245" t="s">
        <v>838</v>
      </c>
      <c r="G672" s="242"/>
      <c r="H672" s="244" t="s">
        <v>1</v>
      </c>
      <c r="I672" s="246"/>
      <c r="J672" s="242"/>
      <c r="K672" s="242"/>
      <c r="L672" s="247"/>
      <c r="M672" s="248"/>
      <c r="N672" s="249"/>
      <c r="O672" s="249"/>
      <c r="P672" s="249"/>
      <c r="Q672" s="249"/>
      <c r="R672" s="249"/>
      <c r="S672" s="249"/>
      <c r="T672" s="25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1" t="s">
        <v>183</v>
      </c>
      <c r="AU672" s="251" t="s">
        <v>85</v>
      </c>
      <c r="AV672" s="13" t="s">
        <v>83</v>
      </c>
      <c r="AW672" s="13" t="s">
        <v>32</v>
      </c>
      <c r="AX672" s="13" t="s">
        <v>76</v>
      </c>
      <c r="AY672" s="251" t="s">
        <v>174</v>
      </c>
    </row>
    <row r="673" s="14" customFormat="1">
      <c r="A673" s="14"/>
      <c r="B673" s="252"/>
      <c r="C673" s="253"/>
      <c r="D673" s="243" t="s">
        <v>183</v>
      </c>
      <c r="E673" s="254" t="s">
        <v>1</v>
      </c>
      <c r="F673" s="255" t="s">
        <v>839</v>
      </c>
      <c r="G673" s="253"/>
      <c r="H673" s="256">
        <v>479.30000000000001</v>
      </c>
      <c r="I673" s="257"/>
      <c r="J673" s="253"/>
      <c r="K673" s="253"/>
      <c r="L673" s="258"/>
      <c r="M673" s="259"/>
      <c r="N673" s="260"/>
      <c r="O673" s="260"/>
      <c r="P673" s="260"/>
      <c r="Q673" s="260"/>
      <c r="R673" s="260"/>
      <c r="S673" s="260"/>
      <c r="T673" s="26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2" t="s">
        <v>183</v>
      </c>
      <c r="AU673" s="262" t="s">
        <v>85</v>
      </c>
      <c r="AV673" s="14" t="s">
        <v>85</v>
      </c>
      <c r="AW673" s="14" t="s">
        <v>32</v>
      </c>
      <c r="AX673" s="14" t="s">
        <v>76</v>
      </c>
      <c r="AY673" s="262" t="s">
        <v>174</v>
      </c>
    </row>
    <row r="674" s="15" customFormat="1">
      <c r="A674" s="15"/>
      <c r="B674" s="263"/>
      <c r="C674" s="264"/>
      <c r="D674" s="243" t="s">
        <v>183</v>
      </c>
      <c r="E674" s="265" t="s">
        <v>1</v>
      </c>
      <c r="F674" s="266" t="s">
        <v>187</v>
      </c>
      <c r="G674" s="264"/>
      <c r="H674" s="267">
        <v>479.30000000000001</v>
      </c>
      <c r="I674" s="268"/>
      <c r="J674" s="264"/>
      <c r="K674" s="264"/>
      <c r="L674" s="269"/>
      <c r="M674" s="270"/>
      <c r="N674" s="271"/>
      <c r="O674" s="271"/>
      <c r="P674" s="271"/>
      <c r="Q674" s="271"/>
      <c r="R674" s="271"/>
      <c r="S674" s="271"/>
      <c r="T674" s="272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3" t="s">
        <v>183</v>
      </c>
      <c r="AU674" s="273" t="s">
        <v>85</v>
      </c>
      <c r="AV674" s="15" t="s">
        <v>188</v>
      </c>
      <c r="AW674" s="15" t="s">
        <v>32</v>
      </c>
      <c r="AX674" s="15" t="s">
        <v>76</v>
      </c>
      <c r="AY674" s="273" t="s">
        <v>174</v>
      </c>
    </row>
    <row r="675" s="16" customFormat="1">
      <c r="A675" s="16"/>
      <c r="B675" s="274"/>
      <c r="C675" s="275"/>
      <c r="D675" s="243" t="s">
        <v>183</v>
      </c>
      <c r="E675" s="276" t="s">
        <v>1</v>
      </c>
      <c r="F675" s="277" t="s">
        <v>189</v>
      </c>
      <c r="G675" s="275"/>
      <c r="H675" s="278">
        <v>479.30000000000001</v>
      </c>
      <c r="I675" s="279"/>
      <c r="J675" s="275"/>
      <c r="K675" s="275"/>
      <c r="L675" s="280"/>
      <c r="M675" s="281"/>
      <c r="N675" s="282"/>
      <c r="O675" s="282"/>
      <c r="P675" s="282"/>
      <c r="Q675" s="282"/>
      <c r="R675" s="282"/>
      <c r="S675" s="282"/>
      <c r="T675" s="283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T675" s="284" t="s">
        <v>183</v>
      </c>
      <c r="AU675" s="284" t="s">
        <v>85</v>
      </c>
      <c r="AV675" s="16" t="s">
        <v>181</v>
      </c>
      <c r="AW675" s="16" t="s">
        <v>32</v>
      </c>
      <c r="AX675" s="16" t="s">
        <v>83</v>
      </c>
      <c r="AY675" s="284" t="s">
        <v>174</v>
      </c>
    </row>
    <row r="676" s="2" customFormat="1" ht="37.8" customHeight="1">
      <c r="A676" s="39"/>
      <c r="B676" s="40"/>
      <c r="C676" s="228" t="s">
        <v>840</v>
      </c>
      <c r="D676" s="228" t="s">
        <v>176</v>
      </c>
      <c r="E676" s="229" t="s">
        <v>841</v>
      </c>
      <c r="F676" s="230" t="s">
        <v>842</v>
      </c>
      <c r="G676" s="231" t="s">
        <v>179</v>
      </c>
      <c r="H676" s="232">
        <v>144.18000000000001</v>
      </c>
      <c r="I676" s="233"/>
      <c r="J676" s="234">
        <f>ROUND(I676*H676,2)</f>
        <v>0</v>
      </c>
      <c r="K676" s="230" t="s">
        <v>180</v>
      </c>
      <c r="L676" s="45"/>
      <c r="M676" s="235" t="s">
        <v>1</v>
      </c>
      <c r="N676" s="236" t="s">
        <v>41</v>
      </c>
      <c r="O676" s="92"/>
      <c r="P676" s="237">
        <f>O676*H676</f>
        <v>0</v>
      </c>
      <c r="Q676" s="237">
        <v>0.0063600000000000002</v>
      </c>
      <c r="R676" s="237">
        <f>Q676*H676</f>
        <v>0.91698480000000004</v>
      </c>
      <c r="S676" s="237">
        <v>0</v>
      </c>
      <c r="T676" s="238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9" t="s">
        <v>272</v>
      </c>
      <c r="AT676" s="239" t="s">
        <v>176</v>
      </c>
      <c r="AU676" s="239" t="s">
        <v>85</v>
      </c>
      <c r="AY676" s="18" t="s">
        <v>174</v>
      </c>
      <c r="BE676" s="240">
        <f>IF(N676="základní",J676,0)</f>
        <v>0</v>
      </c>
      <c r="BF676" s="240">
        <f>IF(N676="snížená",J676,0)</f>
        <v>0</v>
      </c>
      <c r="BG676" s="240">
        <f>IF(N676="zákl. přenesená",J676,0)</f>
        <v>0</v>
      </c>
      <c r="BH676" s="240">
        <f>IF(N676="sníž. přenesená",J676,0)</f>
        <v>0</v>
      </c>
      <c r="BI676" s="240">
        <f>IF(N676="nulová",J676,0)</f>
        <v>0</v>
      </c>
      <c r="BJ676" s="18" t="s">
        <v>83</v>
      </c>
      <c r="BK676" s="240">
        <f>ROUND(I676*H676,2)</f>
        <v>0</v>
      </c>
      <c r="BL676" s="18" t="s">
        <v>272</v>
      </c>
      <c r="BM676" s="239" t="s">
        <v>843</v>
      </c>
    </row>
    <row r="677" s="13" customFormat="1">
      <c r="A677" s="13"/>
      <c r="B677" s="241"/>
      <c r="C677" s="242"/>
      <c r="D677" s="243" t="s">
        <v>183</v>
      </c>
      <c r="E677" s="244" t="s">
        <v>1</v>
      </c>
      <c r="F677" s="245" t="s">
        <v>205</v>
      </c>
      <c r="G677" s="242"/>
      <c r="H677" s="244" t="s">
        <v>1</v>
      </c>
      <c r="I677" s="246"/>
      <c r="J677" s="242"/>
      <c r="K677" s="242"/>
      <c r="L677" s="247"/>
      <c r="M677" s="248"/>
      <c r="N677" s="249"/>
      <c r="O677" s="249"/>
      <c r="P677" s="249"/>
      <c r="Q677" s="249"/>
      <c r="R677" s="249"/>
      <c r="S677" s="249"/>
      <c r="T677" s="25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1" t="s">
        <v>183</v>
      </c>
      <c r="AU677" s="251" t="s">
        <v>85</v>
      </c>
      <c r="AV677" s="13" t="s">
        <v>83</v>
      </c>
      <c r="AW677" s="13" t="s">
        <v>32</v>
      </c>
      <c r="AX677" s="13" t="s">
        <v>76</v>
      </c>
      <c r="AY677" s="251" t="s">
        <v>174</v>
      </c>
    </row>
    <row r="678" s="14" customFormat="1">
      <c r="A678" s="14"/>
      <c r="B678" s="252"/>
      <c r="C678" s="253"/>
      <c r="D678" s="243" t="s">
        <v>183</v>
      </c>
      <c r="E678" s="254" t="s">
        <v>1</v>
      </c>
      <c r="F678" s="255" t="s">
        <v>746</v>
      </c>
      <c r="G678" s="253"/>
      <c r="H678" s="256">
        <v>64.799999999999997</v>
      </c>
      <c r="I678" s="257"/>
      <c r="J678" s="253"/>
      <c r="K678" s="253"/>
      <c r="L678" s="258"/>
      <c r="M678" s="259"/>
      <c r="N678" s="260"/>
      <c r="O678" s="260"/>
      <c r="P678" s="260"/>
      <c r="Q678" s="260"/>
      <c r="R678" s="260"/>
      <c r="S678" s="260"/>
      <c r="T678" s="26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2" t="s">
        <v>183</v>
      </c>
      <c r="AU678" s="262" t="s">
        <v>85</v>
      </c>
      <c r="AV678" s="14" t="s">
        <v>85</v>
      </c>
      <c r="AW678" s="14" t="s">
        <v>32</v>
      </c>
      <c r="AX678" s="14" t="s">
        <v>76</v>
      </c>
      <c r="AY678" s="262" t="s">
        <v>174</v>
      </c>
    </row>
    <row r="679" s="14" customFormat="1">
      <c r="A679" s="14"/>
      <c r="B679" s="252"/>
      <c r="C679" s="253"/>
      <c r="D679" s="243" t="s">
        <v>183</v>
      </c>
      <c r="E679" s="254" t="s">
        <v>1</v>
      </c>
      <c r="F679" s="255" t="s">
        <v>747</v>
      </c>
      <c r="G679" s="253"/>
      <c r="H679" s="256">
        <v>9</v>
      </c>
      <c r="I679" s="257"/>
      <c r="J679" s="253"/>
      <c r="K679" s="253"/>
      <c r="L679" s="258"/>
      <c r="M679" s="259"/>
      <c r="N679" s="260"/>
      <c r="O679" s="260"/>
      <c r="P679" s="260"/>
      <c r="Q679" s="260"/>
      <c r="R679" s="260"/>
      <c r="S679" s="260"/>
      <c r="T679" s="26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2" t="s">
        <v>183</v>
      </c>
      <c r="AU679" s="262" t="s">
        <v>85</v>
      </c>
      <c r="AV679" s="14" t="s">
        <v>85</v>
      </c>
      <c r="AW679" s="14" t="s">
        <v>32</v>
      </c>
      <c r="AX679" s="14" t="s">
        <v>76</v>
      </c>
      <c r="AY679" s="262" t="s">
        <v>174</v>
      </c>
    </row>
    <row r="680" s="14" customFormat="1">
      <c r="A680" s="14"/>
      <c r="B680" s="252"/>
      <c r="C680" s="253"/>
      <c r="D680" s="243" t="s">
        <v>183</v>
      </c>
      <c r="E680" s="254" t="s">
        <v>1</v>
      </c>
      <c r="F680" s="255" t="s">
        <v>748</v>
      </c>
      <c r="G680" s="253"/>
      <c r="H680" s="256">
        <v>17.100000000000001</v>
      </c>
      <c r="I680" s="257"/>
      <c r="J680" s="253"/>
      <c r="K680" s="253"/>
      <c r="L680" s="258"/>
      <c r="M680" s="259"/>
      <c r="N680" s="260"/>
      <c r="O680" s="260"/>
      <c r="P680" s="260"/>
      <c r="Q680" s="260"/>
      <c r="R680" s="260"/>
      <c r="S680" s="260"/>
      <c r="T680" s="26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2" t="s">
        <v>183</v>
      </c>
      <c r="AU680" s="262" t="s">
        <v>85</v>
      </c>
      <c r="AV680" s="14" t="s">
        <v>85</v>
      </c>
      <c r="AW680" s="14" t="s">
        <v>32</v>
      </c>
      <c r="AX680" s="14" t="s">
        <v>76</v>
      </c>
      <c r="AY680" s="262" t="s">
        <v>174</v>
      </c>
    </row>
    <row r="681" s="14" customFormat="1">
      <c r="A681" s="14"/>
      <c r="B681" s="252"/>
      <c r="C681" s="253"/>
      <c r="D681" s="243" t="s">
        <v>183</v>
      </c>
      <c r="E681" s="254" t="s">
        <v>1</v>
      </c>
      <c r="F681" s="255" t="s">
        <v>749</v>
      </c>
      <c r="G681" s="253"/>
      <c r="H681" s="256">
        <v>53.280000000000001</v>
      </c>
      <c r="I681" s="257"/>
      <c r="J681" s="253"/>
      <c r="K681" s="253"/>
      <c r="L681" s="258"/>
      <c r="M681" s="259"/>
      <c r="N681" s="260"/>
      <c r="O681" s="260"/>
      <c r="P681" s="260"/>
      <c r="Q681" s="260"/>
      <c r="R681" s="260"/>
      <c r="S681" s="260"/>
      <c r="T681" s="26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2" t="s">
        <v>183</v>
      </c>
      <c r="AU681" s="262" t="s">
        <v>85</v>
      </c>
      <c r="AV681" s="14" t="s">
        <v>85</v>
      </c>
      <c r="AW681" s="14" t="s">
        <v>32</v>
      </c>
      <c r="AX681" s="14" t="s">
        <v>76</v>
      </c>
      <c r="AY681" s="262" t="s">
        <v>174</v>
      </c>
    </row>
    <row r="682" s="15" customFormat="1">
      <c r="A682" s="15"/>
      <c r="B682" s="263"/>
      <c r="C682" s="264"/>
      <c r="D682" s="243" t="s">
        <v>183</v>
      </c>
      <c r="E682" s="265" t="s">
        <v>1</v>
      </c>
      <c r="F682" s="266" t="s">
        <v>187</v>
      </c>
      <c r="G682" s="264"/>
      <c r="H682" s="267">
        <v>144.18000000000001</v>
      </c>
      <c r="I682" s="268"/>
      <c r="J682" s="264"/>
      <c r="K682" s="264"/>
      <c r="L682" s="269"/>
      <c r="M682" s="270"/>
      <c r="N682" s="271"/>
      <c r="O682" s="271"/>
      <c r="P682" s="271"/>
      <c r="Q682" s="271"/>
      <c r="R682" s="271"/>
      <c r="S682" s="271"/>
      <c r="T682" s="272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3" t="s">
        <v>183</v>
      </c>
      <c r="AU682" s="273" t="s">
        <v>85</v>
      </c>
      <c r="AV682" s="15" t="s">
        <v>188</v>
      </c>
      <c r="AW682" s="15" t="s">
        <v>32</v>
      </c>
      <c r="AX682" s="15" t="s">
        <v>76</v>
      </c>
      <c r="AY682" s="273" t="s">
        <v>174</v>
      </c>
    </row>
    <row r="683" s="16" customFormat="1">
      <c r="A683" s="16"/>
      <c r="B683" s="274"/>
      <c r="C683" s="275"/>
      <c r="D683" s="243" t="s">
        <v>183</v>
      </c>
      <c r="E683" s="276" t="s">
        <v>1</v>
      </c>
      <c r="F683" s="277" t="s">
        <v>189</v>
      </c>
      <c r="G683" s="275"/>
      <c r="H683" s="278">
        <v>144.18000000000001</v>
      </c>
      <c r="I683" s="279"/>
      <c r="J683" s="275"/>
      <c r="K683" s="275"/>
      <c r="L683" s="280"/>
      <c r="M683" s="281"/>
      <c r="N683" s="282"/>
      <c r="O683" s="282"/>
      <c r="P683" s="282"/>
      <c r="Q683" s="282"/>
      <c r="R683" s="282"/>
      <c r="S683" s="282"/>
      <c r="T683" s="283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T683" s="284" t="s">
        <v>183</v>
      </c>
      <c r="AU683" s="284" t="s">
        <v>85</v>
      </c>
      <c r="AV683" s="16" t="s">
        <v>181</v>
      </c>
      <c r="AW683" s="16" t="s">
        <v>32</v>
      </c>
      <c r="AX683" s="16" t="s">
        <v>83</v>
      </c>
      <c r="AY683" s="284" t="s">
        <v>174</v>
      </c>
    </row>
    <row r="684" s="2" customFormat="1" ht="24.15" customHeight="1">
      <c r="A684" s="39"/>
      <c r="B684" s="40"/>
      <c r="C684" s="285" t="s">
        <v>844</v>
      </c>
      <c r="D684" s="285" t="s">
        <v>256</v>
      </c>
      <c r="E684" s="286" t="s">
        <v>845</v>
      </c>
      <c r="F684" s="287" t="s">
        <v>846</v>
      </c>
      <c r="G684" s="288" t="s">
        <v>179</v>
      </c>
      <c r="H684" s="289">
        <v>151.38900000000001</v>
      </c>
      <c r="I684" s="290"/>
      <c r="J684" s="291">
        <f>ROUND(I684*H684,2)</f>
        <v>0</v>
      </c>
      <c r="K684" s="287" t="s">
        <v>180</v>
      </c>
      <c r="L684" s="292"/>
      <c r="M684" s="293" t="s">
        <v>1</v>
      </c>
      <c r="N684" s="294" t="s">
        <v>41</v>
      </c>
      <c r="O684" s="92"/>
      <c r="P684" s="237">
        <f>O684*H684</f>
        <v>0</v>
      </c>
      <c r="Q684" s="237">
        <v>0.0066</v>
      </c>
      <c r="R684" s="237">
        <f>Q684*H684</f>
        <v>0.99916740000000004</v>
      </c>
      <c r="S684" s="237">
        <v>0</v>
      </c>
      <c r="T684" s="238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9" t="s">
        <v>363</v>
      </c>
      <c r="AT684" s="239" t="s">
        <v>256</v>
      </c>
      <c r="AU684" s="239" t="s">
        <v>85</v>
      </c>
      <c r="AY684" s="18" t="s">
        <v>174</v>
      </c>
      <c r="BE684" s="240">
        <f>IF(N684="základní",J684,0)</f>
        <v>0</v>
      </c>
      <c r="BF684" s="240">
        <f>IF(N684="snížená",J684,0)</f>
        <v>0</v>
      </c>
      <c r="BG684" s="240">
        <f>IF(N684="zákl. přenesená",J684,0)</f>
        <v>0</v>
      </c>
      <c r="BH684" s="240">
        <f>IF(N684="sníž. přenesená",J684,0)</f>
        <v>0</v>
      </c>
      <c r="BI684" s="240">
        <f>IF(N684="nulová",J684,0)</f>
        <v>0</v>
      </c>
      <c r="BJ684" s="18" t="s">
        <v>83</v>
      </c>
      <c r="BK684" s="240">
        <f>ROUND(I684*H684,2)</f>
        <v>0</v>
      </c>
      <c r="BL684" s="18" t="s">
        <v>272</v>
      </c>
      <c r="BM684" s="239" t="s">
        <v>847</v>
      </c>
    </row>
    <row r="685" s="14" customFormat="1">
      <c r="A685" s="14"/>
      <c r="B685" s="252"/>
      <c r="C685" s="253"/>
      <c r="D685" s="243" t="s">
        <v>183</v>
      </c>
      <c r="E685" s="253"/>
      <c r="F685" s="255" t="s">
        <v>848</v>
      </c>
      <c r="G685" s="253"/>
      <c r="H685" s="256">
        <v>151.38900000000001</v>
      </c>
      <c r="I685" s="257"/>
      <c r="J685" s="253"/>
      <c r="K685" s="253"/>
      <c r="L685" s="258"/>
      <c r="M685" s="259"/>
      <c r="N685" s="260"/>
      <c r="O685" s="260"/>
      <c r="P685" s="260"/>
      <c r="Q685" s="260"/>
      <c r="R685" s="260"/>
      <c r="S685" s="260"/>
      <c r="T685" s="26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2" t="s">
        <v>183</v>
      </c>
      <c r="AU685" s="262" t="s">
        <v>85</v>
      </c>
      <c r="AV685" s="14" t="s">
        <v>85</v>
      </c>
      <c r="AW685" s="14" t="s">
        <v>4</v>
      </c>
      <c r="AX685" s="14" t="s">
        <v>83</v>
      </c>
      <c r="AY685" s="262" t="s">
        <v>174</v>
      </c>
    </row>
    <row r="686" s="2" customFormat="1" ht="33" customHeight="1">
      <c r="A686" s="39"/>
      <c r="B686" s="40"/>
      <c r="C686" s="228" t="s">
        <v>849</v>
      </c>
      <c r="D686" s="228" t="s">
        <v>176</v>
      </c>
      <c r="E686" s="229" t="s">
        <v>850</v>
      </c>
      <c r="F686" s="230" t="s">
        <v>851</v>
      </c>
      <c r="G686" s="231" t="s">
        <v>179</v>
      </c>
      <c r="H686" s="232">
        <v>31.850000000000001</v>
      </c>
      <c r="I686" s="233"/>
      <c r="J686" s="234">
        <f>ROUND(I686*H686,2)</f>
        <v>0</v>
      </c>
      <c r="K686" s="230" t="s">
        <v>180</v>
      </c>
      <c r="L686" s="45"/>
      <c r="M686" s="235" t="s">
        <v>1</v>
      </c>
      <c r="N686" s="236" t="s">
        <v>41</v>
      </c>
      <c r="O686" s="92"/>
      <c r="P686" s="237">
        <f>O686*H686</f>
        <v>0</v>
      </c>
      <c r="Q686" s="237">
        <v>0</v>
      </c>
      <c r="R686" s="237">
        <f>Q686*H686</f>
        <v>0</v>
      </c>
      <c r="S686" s="237">
        <v>0.0025000000000000001</v>
      </c>
      <c r="T686" s="238">
        <f>S686*H686</f>
        <v>0.079625000000000001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9" t="s">
        <v>272</v>
      </c>
      <c r="AT686" s="239" t="s">
        <v>176</v>
      </c>
      <c r="AU686" s="239" t="s">
        <v>85</v>
      </c>
      <c r="AY686" s="18" t="s">
        <v>174</v>
      </c>
      <c r="BE686" s="240">
        <f>IF(N686="základní",J686,0)</f>
        <v>0</v>
      </c>
      <c r="BF686" s="240">
        <f>IF(N686="snížená",J686,0)</f>
        <v>0</v>
      </c>
      <c r="BG686" s="240">
        <f>IF(N686="zákl. přenesená",J686,0)</f>
        <v>0</v>
      </c>
      <c r="BH686" s="240">
        <f>IF(N686="sníž. přenesená",J686,0)</f>
        <v>0</v>
      </c>
      <c r="BI686" s="240">
        <f>IF(N686="nulová",J686,0)</f>
        <v>0</v>
      </c>
      <c r="BJ686" s="18" t="s">
        <v>83</v>
      </c>
      <c r="BK686" s="240">
        <f>ROUND(I686*H686,2)</f>
        <v>0</v>
      </c>
      <c r="BL686" s="18" t="s">
        <v>272</v>
      </c>
      <c r="BM686" s="239" t="s">
        <v>852</v>
      </c>
    </row>
    <row r="687" s="13" customFormat="1">
      <c r="A687" s="13"/>
      <c r="B687" s="241"/>
      <c r="C687" s="242"/>
      <c r="D687" s="243" t="s">
        <v>183</v>
      </c>
      <c r="E687" s="244" t="s">
        <v>1</v>
      </c>
      <c r="F687" s="245" t="s">
        <v>632</v>
      </c>
      <c r="G687" s="242"/>
      <c r="H687" s="244" t="s">
        <v>1</v>
      </c>
      <c r="I687" s="246"/>
      <c r="J687" s="242"/>
      <c r="K687" s="242"/>
      <c r="L687" s="247"/>
      <c r="M687" s="248"/>
      <c r="N687" s="249"/>
      <c r="O687" s="249"/>
      <c r="P687" s="249"/>
      <c r="Q687" s="249"/>
      <c r="R687" s="249"/>
      <c r="S687" s="249"/>
      <c r="T687" s="25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1" t="s">
        <v>183</v>
      </c>
      <c r="AU687" s="251" t="s">
        <v>85</v>
      </c>
      <c r="AV687" s="13" t="s">
        <v>83</v>
      </c>
      <c r="AW687" s="13" t="s">
        <v>32</v>
      </c>
      <c r="AX687" s="13" t="s">
        <v>76</v>
      </c>
      <c r="AY687" s="251" t="s">
        <v>174</v>
      </c>
    </row>
    <row r="688" s="14" customFormat="1">
      <c r="A688" s="14"/>
      <c r="B688" s="252"/>
      <c r="C688" s="253"/>
      <c r="D688" s="243" t="s">
        <v>183</v>
      </c>
      <c r="E688" s="254" t="s">
        <v>1</v>
      </c>
      <c r="F688" s="255" t="s">
        <v>853</v>
      </c>
      <c r="G688" s="253"/>
      <c r="H688" s="256">
        <v>31.850000000000001</v>
      </c>
      <c r="I688" s="257"/>
      <c r="J688" s="253"/>
      <c r="K688" s="253"/>
      <c r="L688" s="258"/>
      <c r="M688" s="259"/>
      <c r="N688" s="260"/>
      <c r="O688" s="260"/>
      <c r="P688" s="260"/>
      <c r="Q688" s="260"/>
      <c r="R688" s="260"/>
      <c r="S688" s="260"/>
      <c r="T688" s="26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2" t="s">
        <v>183</v>
      </c>
      <c r="AU688" s="262" t="s">
        <v>85</v>
      </c>
      <c r="AV688" s="14" t="s">
        <v>85</v>
      </c>
      <c r="AW688" s="14" t="s">
        <v>32</v>
      </c>
      <c r="AX688" s="14" t="s">
        <v>76</v>
      </c>
      <c r="AY688" s="262" t="s">
        <v>174</v>
      </c>
    </row>
    <row r="689" s="15" customFormat="1">
      <c r="A689" s="15"/>
      <c r="B689" s="263"/>
      <c r="C689" s="264"/>
      <c r="D689" s="243" t="s">
        <v>183</v>
      </c>
      <c r="E689" s="265" t="s">
        <v>1</v>
      </c>
      <c r="F689" s="266" t="s">
        <v>187</v>
      </c>
      <c r="G689" s="264"/>
      <c r="H689" s="267">
        <v>31.850000000000001</v>
      </c>
      <c r="I689" s="268"/>
      <c r="J689" s="264"/>
      <c r="K689" s="264"/>
      <c r="L689" s="269"/>
      <c r="M689" s="270"/>
      <c r="N689" s="271"/>
      <c r="O689" s="271"/>
      <c r="P689" s="271"/>
      <c r="Q689" s="271"/>
      <c r="R689" s="271"/>
      <c r="S689" s="271"/>
      <c r="T689" s="272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73" t="s">
        <v>183</v>
      </c>
      <c r="AU689" s="273" t="s">
        <v>85</v>
      </c>
      <c r="AV689" s="15" t="s">
        <v>188</v>
      </c>
      <c r="AW689" s="15" t="s">
        <v>32</v>
      </c>
      <c r="AX689" s="15" t="s">
        <v>76</v>
      </c>
      <c r="AY689" s="273" t="s">
        <v>174</v>
      </c>
    </row>
    <row r="690" s="16" customFormat="1">
      <c r="A690" s="16"/>
      <c r="B690" s="274"/>
      <c r="C690" s="275"/>
      <c r="D690" s="243" t="s">
        <v>183</v>
      </c>
      <c r="E690" s="276" t="s">
        <v>1</v>
      </c>
      <c r="F690" s="277" t="s">
        <v>189</v>
      </c>
      <c r="G690" s="275"/>
      <c r="H690" s="278">
        <v>31.850000000000001</v>
      </c>
      <c r="I690" s="279"/>
      <c r="J690" s="275"/>
      <c r="K690" s="275"/>
      <c r="L690" s="280"/>
      <c r="M690" s="281"/>
      <c r="N690" s="282"/>
      <c r="O690" s="282"/>
      <c r="P690" s="282"/>
      <c r="Q690" s="282"/>
      <c r="R690" s="282"/>
      <c r="S690" s="282"/>
      <c r="T690" s="283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T690" s="284" t="s">
        <v>183</v>
      </c>
      <c r="AU690" s="284" t="s">
        <v>85</v>
      </c>
      <c r="AV690" s="16" t="s">
        <v>181</v>
      </c>
      <c r="AW690" s="16" t="s">
        <v>32</v>
      </c>
      <c r="AX690" s="16" t="s">
        <v>83</v>
      </c>
      <c r="AY690" s="284" t="s">
        <v>174</v>
      </c>
    </row>
    <row r="691" s="2" customFormat="1" ht="24.15" customHeight="1">
      <c r="A691" s="39"/>
      <c r="B691" s="40"/>
      <c r="C691" s="228" t="s">
        <v>854</v>
      </c>
      <c r="D691" s="228" t="s">
        <v>176</v>
      </c>
      <c r="E691" s="229" t="s">
        <v>855</v>
      </c>
      <c r="F691" s="230" t="s">
        <v>856</v>
      </c>
      <c r="G691" s="231" t="s">
        <v>179</v>
      </c>
      <c r="H691" s="232">
        <v>31.850000000000001</v>
      </c>
      <c r="I691" s="233"/>
      <c r="J691" s="234">
        <f>ROUND(I691*H691,2)</f>
        <v>0</v>
      </c>
      <c r="K691" s="230" t="s">
        <v>180</v>
      </c>
      <c r="L691" s="45"/>
      <c r="M691" s="235" t="s">
        <v>1</v>
      </c>
      <c r="N691" s="236" t="s">
        <v>41</v>
      </c>
      <c r="O691" s="92"/>
      <c r="P691" s="237">
        <f>O691*H691</f>
        <v>0</v>
      </c>
      <c r="Q691" s="237">
        <v>0.00116</v>
      </c>
      <c r="R691" s="237">
        <f>Q691*H691</f>
        <v>0.036946</v>
      </c>
      <c r="S691" s="237">
        <v>0</v>
      </c>
      <c r="T691" s="238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9" t="s">
        <v>272</v>
      </c>
      <c r="AT691" s="239" t="s">
        <v>176</v>
      </c>
      <c r="AU691" s="239" t="s">
        <v>85</v>
      </c>
      <c r="AY691" s="18" t="s">
        <v>174</v>
      </c>
      <c r="BE691" s="240">
        <f>IF(N691="základní",J691,0)</f>
        <v>0</v>
      </c>
      <c r="BF691" s="240">
        <f>IF(N691="snížená",J691,0)</f>
        <v>0</v>
      </c>
      <c r="BG691" s="240">
        <f>IF(N691="zákl. přenesená",J691,0)</f>
        <v>0</v>
      </c>
      <c r="BH691" s="240">
        <f>IF(N691="sníž. přenesená",J691,0)</f>
        <v>0</v>
      </c>
      <c r="BI691" s="240">
        <f>IF(N691="nulová",J691,0)</f>
        <v>0</v>
      </c>
      <c r="BJ691" s="18" t="s">
        <v>83</v>
      </c>
      <c r="BK691" s="240">
        <f>ROUND(I691*H691,2)</f>
        <v>0</v>
      </c>
      <c r="BL691" s="18" t="s">
        <v>272</v>
      </c>
      <c r="BM691" s="239" t="s">
        <v>857</v>
      </c>
    </row>
    <row r="692" s="14" customFormat="1">
      <c r="A692" s="14"/>
      <c r="B692" s="252"/>
      <c r="C692" s="253"/>
      <c r="D692" s="243" t="s">
        <v>183</v>
      </c>
      <c r="E692" s="254" t="s">
        <v>1</v>
      </c>
      <c r="F692" s="255" t="s">
        <v>858</v>
      </c>
      <c r="G692" s="253"/>
      <c r="H692" s="256">
        <v>31.850000000000001</v>
      </c>
      <c r="I692" s="257"/>
      <c r="J692" s="253"/>
      <c r="K692" s="253"/>
      <c r="L692" s="258"/>
      <c r="M692" s="259"/>
      <c r="N692" s="260"/>
      <c r="O692" s="260"/>
      <c r="P692" s="260"/>
      <c r="Q692" s="260"/>
      <c r="R692" s="260"/>
      <c r="S692" s="260"/>
      <c r="T692" s="26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2" t="s">
        <v>183</v>
      </c>
      <c r="AU692" s="262" t="s">
        <v>85</v>
      </c>
      <c r="AV692" s="14" t="s">
        <v>85</v>
      </c>
      <c r="AW692" s="14" t="s">
        <v>32</v>
      </c>
      <c r="AX692" s="14" t="s">
        <v>76</v>
      </c>
      <c r="AY692" s="262" t="s">
        <v>174</v>
      </c>
    </row>
    <row r="693" s="15" customFormat="1">
      <c r="A693" s="15"/>
      <c r="B693" s="263"/>
      <c r="C693" s="264"/>
      <c r="D693" s="243" t="s">
        <v>183</v>
      </c>
      <c r="E693" s="265" t="s">
        <v>1</v>
      </c>
      <c r="F693" s="266" t="s">
        <v>187</v>
      </c>
      <c r="G693" s="264"/>
      <c r="H693" s="267">
        <v>31.850000000000001</v>
      </c>
      <c r="I693" s="268"/>
      <c r="J693" s="264"/>
      <c r="K693" s="264"/>
      <c r="L693" s="269"/>
      <c r="M693" s="270"/>
      <c r="N693" s="271"/>
      <c r="O693" s="271"/>
      <c r="P693" s="271"/>
      <c r="Q693" s="271"/>
      <c r="R693" s="271"/>
      <c r="S693" s="271"/>
      <c r="T693" s="272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3" t="s">
        <v>183</v>
      </c>
      <c r="AU693" s="273" t="s">
        <v>85</v>
      </c>
      <c r="AV693" s="15" t="s">
        <v>188</v>
      </c>
      <c r="AW693" s="15" t="s">
        <v>32</v>
      </c>
      <c r="AX693" s="15" t="s">
        <v>76</v>
      </c>
      <c r="AY693" s="273" t="s">
        <v>174</v>
      </c>
    </row>
    <row r="694" s="16" customFormat="1">
      <c r="A694" s="16"/>
      <c r="B694" s="274"/>
      <c r="C694" s="275"/>
      <c r="D694" s="243" t="s">
        <v>183</v>
      </c>
      <c r="E694" s="276" t="s">
        <v>1</v>
      </c>
      <c r="F694" s="277" t="s">
        <v>189</v>
      </c>
      <c r="G694" s="275"/>
      <c r="H694" s="278">
        <v>31.850000000000001</v>
      </c>
      <c r="I694" s="279"/>
      <c r="J694" s="275"/>
      <c r="K694" s="275"/>
      <c r="L694" s="280"/>
      <c r="M694" s="281"/>
      <c r="N694" s="282"/>
      <c r="O694" s="282"/>
      <c r="P694" s="282"/>
      <c r="Q694" s="282"/>
      <c r="R694" s="282"/>
      <c r="S694" s="282"/>
      <c r="T694" s="283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84" t="s">
        <v>183</v>
      </c>
      <c r="AU694" s="284" t="s">
        <v>85</v>
      </c>
      <c r="AV694" s="16" t="s">
        <v>181</v>
      </c>
      <c r="AW694" s="16" t="s">
        <v>32</v>
      </c>
      <c r="AX694" s="16" t="s">
        <v>83</v>
      </c>
      <c r="AY694" s="284" t="s">
        <v>174</v>
      </c>
    </row>
    <row r="695" s="2" customFormat="1" ht="16.5" customHeight="1">
      <c r="A695" s="39"/>
      <c r="B695" s="40"/>
      <c r="C695" s="285" t="s">
        <v>859</v>
      </c>
      <c r="D695" s="285" t="s">
        <v>256</v>
      </c>
      <c r="E695" s="286" t="s">
        <v>860</v>
      </c>
      <c r="F695" s="287" t="s">
        <v>861</v>
      </c>
      <c r="G695" s="288" t="s">
        <v>203</v>
      </c>
      <c r="H695" s="289">
        <v>2.867</v>
      </c>
      <c r="I695" s="290"/>
      <c r="J695" s="291">
        <f>ROUND(I695*H695,2)</f>
        <v>0</v>
      </c>
      <c r="K695" s="287" t="s">
        <v>180</v>
      </c>
      <c r="L695" s="292"/>
      <c r="M695" s="293" t="s">
        <v>1</v>
      </c>
      <c r="N695" s="294" t="s">
        <v>41</v>
      </c>
      <c r="O695" s="92"/>
      <c r="P695" s="237">
        <f>O695*H695</f>
        <v>0</v>
      </c>
      <c r="Q695" s="237">
        <v>0.029999999999999999</v>
      </c>
      <c r="R695" s="237">
        <f>Q695*H695</f>
        <v>0.086010000000000003</v>
      </c>
      <c r="S695" s="237">
        <v>0</v>
      </c>
      <c r="T695" s="238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9" t="s">
        <v>363</v>
      </c>
      <c r="AT695" s="239" t="s">
        <v>256</v>
      </c>
      <c r="AU695" s="239" t="s">
        <v>85</v>
      </c>
      <c r="AY695" s="18" t="s">
        <v>174</v>
      </c>
      <c r="BE695" s="240">
        <f>IF(N695="základní",J695,0)</f>
        <v>0</v>
      </c>
      <c r="BF695" s="240">
        <f>IF(N695="snížená",J695,0)</f>
        <v>0</v>
      </c>
      <c r="BG695" s="240">
        <f>IF(N695="zákl. přenesená",J695,0)</f>
        <v>0</v>
      </c>
      <c r="BH695" s="240">
        <f>IF(N695="sníž. přenesená",J695,0)</f>
        <v>0</v>
      </c>
      <c r="BI695" s="240">
        <f>IF(N695="nulová",J695,0)</f>
        <v>0</v>
      </c>
      <c r="BJ695" s="18" t="s">
        <v>83</v>
      </c>
      <c r="BK695" s="240">
        <f>ROUND(I695*H695,2)</f>
        <v>0</v>
      </c>
      <c r="BL695" s="18" t="s">
        <v>272</v>
      </c>
      <c r="BM695" s="239" t="s">
        <v>862</v>
      </c>
    </row>
    <row r="696" s="14" customFormat="1">
      <c r="A696" s="14"/>
      <c r="B696" s="252"/>
      <c r="C696" s="253"/>
      <c r="D696" s="243" t="s">
        <v>183</v>
      </c>
      <c r="E696" s="254" t="s">
        <v>1</v>
      </c>
      <c r="F696" s="255" t="s">
        <v>863</v>
      </c>
      <c r="G696" s="253"/>
      <c r="H696" s="256">
        <v>2.867</v>
      </c>
      <c r="I696" s="257"/>
      <c r="J696" s="253"/>
      <c r="K696" s="253"/>
      <c r="L696" s="258"/>
      <c r="M696" s="259"/>
      <c r="N696" s="260"/>
      <c r="O696" s="260"/>
      <c r="P696" s="260"/>
      <c r="Q696" s="260"/>
      <c r="R696" s="260"/>
      <c r="S696" s="260"/>
      <c r="T696" s="26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2" t="s">
        <v>183</v>
      </c>
      <c r="AU696" s="262" t="s">
        <v>85</v>
      </c>
      <c r="AV696" s="14" t="s">
        <v>85</v>
      </c>
      <c r="AW696" s="14" t="s">
        <v>32</v>
      </c>
      <c r="AX696" s="14" t="s">
        <v>76</v>
      </c>
      <c r="AY696" s="262" t="s">
        <v>174</v>
      </c>
    </row>
    <row r="697" s="15" customFormat="1">
      <c r="A697" s="15"/>
      <c r="B697" s="263"/>
      <c r="C697" s="264"/>
      <c r="D697" s="243" t="s">
        <v>183</v>
      </c>
      <c r="E697" s="265" t="s">
        <v>1</v>
      </c>
      <c r="F697" s="266" t="s">
        <v>187</v>
      </c>
      <c r="G697" s="264"/>
      <c r="H697" s="267">
        <v>2.867</v>
      </c>
      <c r="I697" s="268"/>
      <c r="J697" s="264"/>
      <c r="K697" s="264"/>
      <c r="L697" s="269"/>
      <c r="M697" s="270"/>
      <c r="N697" s="271"/>
      <c r="O697" s="271"/>
      <c r="P697" s="271"/>
      <c r="Q697" s="271"/>
      <c r="R697" s="271"/>
      <c r="S697" s="271"/>
      <c r="T697" s="272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3" t="s">
        <v>183</v>
      </c>
      <c r="AU697" s="273" t="s">
        <v>85</v>
      </c>
      <c r="AV697" s="15" t="s">
        <v>188</v>
      </c>
      <c r="AW697" s="15" t="s">
        <v>32</v>
      </c>
      <c r="AX697" s="15" t="s">
        <v>76</v>
      </c>
      <c r="AY697" s="273" t="s">
        <v>174</v>
      </c>
    </row>
    <row r="698" s="16" customFormat="1">
      <c r="A698" s="16"/>
      <c r="B698" s="274"/>
      <c r="C698" s="275"/>
      <c r="D698" s="243" t="s">
        <v>183</v>
      </c>
      <c r="E698" s="276" t="s">
        <v>1</v>
      </c>
      <c r="F698" s="277" t="s">
        <v>189</v>
      </c>
      <c r="G698" s="275"/>
      <c r="H698" s="278">
        <v>2.867</v>
      </c>
      <c r="I698" s="279"/>
      <c r="J698" s="275"/>
      <c r="K698" s="275"/>
      <c r="L698" s="280"/>
      <c r="M698" s="281"/>
      <c r="N698" s="282"/>
      <c r="O698" s="282"/>
      <c r="P698" s="282"/>
      <c r="Q698" s="282"/>
      <c r="R698" s="282"/>
      <c r="S698" s="282"/>
      <c r="T698" s="283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84" t="s">
        <v>183</v>
      </c>
      <c r="AU698" s="284" t="s">
        <v>85</v>
      </c>
      <c r="AV698" s="16" t="s">
        <v>181</v>
      </c>
      <c r="AW698" s="16" t="s">
        <v>32</v>
      </c>
      <c r="AX698" s="16" t="s">
        <v>83</v>
      </c>
      <c r="AY698" s="284" t="s">
        <v>174</v>
      </c>
    </row>
    <row r="699" s="2" customFormat="1" ht="33" customHeight="1">
      <c r="A699" s="39"/>
      <c r="B699" s="40"/>
      <c r="C699" s="228" t="s">
        <v>864</v>
      </c>
      <c r="D699" s="228" t="s">
        <v>176</v>
      </c>
      <c r="E699" s="229" t="s">
        <v>865</v>
      </c>
      <c r="F699" s="230" t="s">
        <v>866</v>
      </c>
      <c r="G699" s="231" t="s">
        <v>179</v>
      </c>
      <c r="H699" s="232">
        <v>72.534999999999997</v>
      </c>
      <c r="I699" s="233"/>
      <c r="J699" s="234">
        <f>ROUND(I699*H699,2)</f>
        <v>0</v>
      </c>
      <c r="K699" s="230" t="s">
        <v>180</v>
      </c>
      <c r="L699" s="45"/>
      <c r="M699" s="235" t="s">
        <v>1</v>
      </c>
      <c r="N699" s="236" t="s">
        <v>41</v>
      </c>
      <c r="O699" s="92"/>
      <c r="P699" s="237">
        <f>O699*H699</f>
        <v>0</v>
      </c>
      <c r="Q699" s="237">
        <v>0.00019000000000000001</v>
      </c>
      <c r="R699" s="237">
        <f>Q699*H699</f>
        <v>0.01378165</v>
      </c>
      <c r="S699" s="237">
        <v>0</v>
      </c>
      <c r="T699" s="238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9" t="s">
        <v>272</v>
      </c>
      <c r="AT699" s="239" t="s">
        <v>176</v>
      </c>
      <c r="AU699" s="239" t="s">
        <v>85</v>
      </c>
      <c r="AY699" s="18" t="s">
        <v>174</v>
      </c>
      <c r="BE699" s="240">
        <f>IF(N699="základní",J699,0)</f>
        <v>0</v>
      </c>
      <c r="BF699" s="240">
        <f>IF(N699="snížená",J699,0)</f>
        <v>0</v>
      </c>
      <c r="BG699" s="240">
        <f>IF(N699="zákl. přenesená",J699,0)</f>
        <v>0</v>
      </c>
      <c r="BH699" s="240">
        <f>IF(N699="sníž. přenesená",J699,0)</f>
        <v>0</v>
      </c>
      <c r="BI699" s="240">
        <f>IF(N699="nulová",J699,0)</f>
        <v>0</v>
      </c>
      <c r="BJ699" s="18" t="s">
        <v>83</v>
      </c>
      <c r="BK699" s="240">
        <f>ROUND(I699*H699,2)</f>
        <v>0</v>
      </c>
      <c r="BL699" s="18" t="s">
        <v>272</v>
      </c>
      <c r="BM699" s="239" t="s">
        <v>867</v>
      </c>
    </row>
    <row r="700" s="14" customFormat="1">
      <c r="A700" s="14"/>
      <c r="B700" s="252"/>
      <c r="C700" s="253"/>
      <c r="D700" s="243" t="s">
        <v>183</v>
      </c>
      <c r="E700" s="254" t="s">
        <v>1</v>
      </c>
      <c r="F700" s="255" t="s">
        <v>868</v>
      </c>
      <c r="G700" s="253"/>
      <c r="H700" s="256">
        <v>2.1749999999999998</v>
      </c>
      <c r="I700" s="257"/>
      <c r="J700" s="253"/>
      <c r="K700" s="253"/>
      <c r="L700" s="258"/>
      <c r="M700" s="259"/>
      <c r="N700" s="260"/>
      <c r="O700" s="260"/>
      <c r="P700" s="260"/>
      <c r="Q700" s="260"/>
      <c r="R700" s="260"/>
      <c r="S700" s="260"/>
      <c r="T700" s="26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2" t="s">
        <v>183</v>
      </c>
      <c r="AU700" s="262" t="s">
        <v>85</v>
      </c>
      <c r="AV700" s="14" t="s">
        <v>85</v>
      </c>
      <c r="AW700" s="14" t="s">
        <v>32</v>
      </c>
      <c r="AX700" s="14" t="s">
        <v>76</v>
      </c>
      <c r="AY700" s="262" t="s">
        <v>174</v>
      </c>
    </row>
    <row r="701" s="14" customFormat="1">
      <c r="A701" s="14"/>
      <c r="B701" s="252"/>
      <c r="C701" s="253"/>
      <c r="D701" s="243" t="s">
        <v>183</v>
      </c>
      <c r="E701" s="254" t="s">
        <v>1</v>
      </c>
      <c r="F701" s="255" t="s">
        <v>869</v>
      </c>
      <c r="G701" s="253"/>
      <c r="H701" s="256">
        <v>70.359999999999999</v>
      </c>
      <c r="I701" s="257"/>
      <c r="J701" s="253"/>
      <c r="K701" s="253"/>
      <c r="L701" s="258"/>
      <c r="M701" s="259"/>
      <c r="N701" s="260"/>
      <c r="O701" s="260"/>
      <c r="P701" s="260"/>
      <c r="Q701" s="260"/>
      <c r="R701" s="260"/>
      <c r="S701" s="260"/>
      <c r="T701" s="26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2" t="s">
        <v>183</v>
      </c>
      <c r="AU701" s="262" t="s">
        <v>85</v>
      </c>
      <c r="AV701" s="14" t="s">
        <v>85</v>
      </c>
      <c r="AW701" s="14" t="s">
        <v>32</v>
      </c>
      <c r="AX701" s="14" t="s">
        <v>76</v>
      </c>
      <c r="AY701" s="262" t="s">
        <v>174</v>
      </c>
    </row>
    <row r="702" s="15" customFormat="1">
      <c r="A702" s="15"/>
      <c r="B702" s="263"/>
      <c r="C702" s="264"/>
      <c r="D702" s="243" t="s">
        <v>183</v>
      </c>
      <c r="E702" s="265" t="s">
        <v>1</v>
      </c>
      <c r="F702" s="266" t="s">
        <v>187</v>
      </c>
      <c r="G702" s="264"/>
      <c r="H702" s="267">
        <v>72.534999999999997</v>
      </c>
      <c r="I702" s="268"/>
      <c r="J702" s="264"/>
      <c r="K702" s="264"/>
      <c r="L702" s="269"/>
      <c r="M702" s="270"/>
      <c r="N702" s="271"/>
      <c r="O702" s="271"/>
      <c r="P702" s="271"/>
      <c r="Q702" s="271"/>
      <c r="R702" s="271"/>
      <c r="S702" s="271"/>
      <c r="T702" s="272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73" t="s">
        <v>183</v>
      </c>
      <c r="AU702" s="273" t="s">
        <v>85</v>
      </c>
      <c r="AV702" s="15" t="s">
        <v>188</v>
      </c>
      <c r="AW702" s="15" t="s">
        <v>32</v>
      </c>
      <c r="AX702" s="15" t="s">
        <v>76</v>
      </c>
      <c r="AY702" s="273" t="s">
        <v>174</v>
      </c>
    </row>
    <row r="703" s="16" customFormat="1">
      <c r="A703" s="16"/>
      <c r="B703" s="274"/>
      <c r="C703" s="275"/>
      <c r="D703" s="243" t="s">
        <v>183</v>
      </c>
      <c r="E703" s="276" t="s">
        <v>1</v>
      </c>
      <c r="F703" s="277" t="s">
        <v>189</v>
      </c>
      <c r="G703" s="275"/>
      <c r="H703" s="278">
        <v>72.534999999999997</v>
      </c>
      <c r="I703" s="279"/>
      <c r="J703" s="275"/>
      <c r="K703" s="275"/>
      <c r="L703" s="280"/>
      <c r="M703" s="281"/>
      <c r="N703" s="282"/>
      <c r="O703" s="282"/>
      <c r="P703" s="282"/>
      <c r="Q703" s="282"/>
      <c r="R703" s="282"/>
      <c r="S703" s="282"/>
      <c r="T703" s="283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T703" s="284" t="s">
        <v>183</v>
      </c>
      <c r="AU703" s="284" t="s">
        <v>85</v>
      </c>
      <c r="AV703" s="16" t="s">
        <v>181</v>
      </c>
      <c r="AW703" s="16" t="s">
        <v>32</v>
      </c>
      <c r="AX703" s="16" t="s">
        <v>83</v>
      </c>
      <c r="AY703" s="284" t="s">
        <v>174</v>
      </c>
    </row>
    <row r="704" s="2" customFormat="1" ht="16.5" customHeight="1">
      <c r="A704" s="39"/>
      <c r="B704" s="40"/>
      <c r="C704" s="285" t="s">
        <v>870</v>
      </c>
      <c r="D704" s="285" t="s">
        <v>256</v>
      </c>
      <c r="E704" s="286" t="s">
        <v>860</v>
      </c>
      <c r="F704" s="287" t="s">
        <v>861</v>
      </c>
      <c r="G704" s="288" t="s">
        <v>203</v>
      </c>
      <c r="H704" s="289">
        <v>3.8079999999999998</v>
      </c>
      <c r="I704" s="290"/>
      <c r="J704" s="291">
        <f>ROUND(I704*H704,2)</f>
        <v>0</v>
      </c>
      <c r="K704" s="287" t="s">
        <v>180</v>
      </c>
      <c r="L704" s="292"/>
      <c r="M704" s="293" t="s">
        <v>1</v>
      </c>
      <c r="N704" s="294" t="s">
        <v>41</v>
      </c>
      <c r="O704" s="92"/>
      <c r="P704" s="237">
        <f>O704*H704</f>
        <v>0</v>
      </c>
      <c r="Q704" s="237">
        <v>0.029999999999999999</v>
      </c>
      <c r="R704" s="237">
        <f>Q704*H704</f>
        <v>0.11423999999999999</v>
      </c>
      <c r="S704" s="237">
        <v>0</v>
      </c>
      <c r="T704" s="238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9" t="s">
        <v>363</v>
      </c>
      <c r="AT704" s="239" t="s">
        <v>256</v>
      </c>
      <c r="AU704" s="239" t="s">
        <v>85</v>
      </c>
      <c r="AY704" s="18" t="s">
        <v>174</v>
      </c>
      <c r="BE704" s="240">
        <f>IF(N704="základní",J704,0)</f>
        <v>0</v>
      </c>
      <c r="BF704" s="240">
        <f>IF(N704="snížená",J704,0)</f>
        <v>0</v>
      </c>
      <c r="BG704" s="240">
        <f>IF(N704="zákl. přenesená",J704,0)</f>
        <v>0</v>
      </c>
      <c r="BH704" s="240">
        <f>IF(N704="sníž. přenesená",J704,0)</f>
        <v>0</v>
      </c>
      <c r="BI704" s="240">
        <f>IF(N704="nulová",J704,0)</f>
        <v>0</v>
      </c>
      <c r="BJ704" s="18" t="s">
        <v>83</v>
      </c>
      <c r="BK704" s="240">
        <f>ROUND(I704*H704,2)</f>
        <v>0</v>
      </c>
      <c r="BL704" s="18" t="s">
        <v>272</v>
      </c>
      <c r="BM704" s="239" t="s">
        <v>871</v>
      </c>
    </row>
    <row r="705" s="14" customFormat="1">
      <c r="A705" s="14"/>
      <c r="B705" s="252"/>
      <c r="C705" s="253"/>
      <c r="D705" s="243" t="s">
        <v>183</v>
      </c>
      <c r="E705" s="254" t="s">
        <v>1</v>
      </c>
      <c r="F705" s="255" t="s">
        <v>872</v>
      </c>
      <c r="G705" s="253"/>
      <c r="H705" s="256">
        <v>3.6269999999999998</v>
      </c>
      <c r="I705" s="257"/>
      <c r="J705" s="253"/>
      <c r="K705" s="253"/>
      <c r="L705" s="258"/>
      <c r="M705" s="259"/>
      <c r="N705" s="260"/>
      <c r="O705" s="260"/>
      <c r="P705" s="260"/>
      <c r="Q705" s="260"/>
      <c r="R705" s="260"/>
      <c r="S705" s="260"/>
      <c r="T705" s="26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2" t="s">
        <v>183</v>
      </c>
      <c r="AU705" s="262" t="s">
        <v>85</v>
      </c>
      <c r="AV705" s="14" t="s">
        <v>85</v>
      </c>
      <c r="AW705" s="14" t="s">
        <v>32</v>
      </c>
      <c r="AX705" s="14" t="s">
        <v>83</v>
      </c>
      <c r="AY705" s="262" t="s">
        <v>174</v>
      </c>
    </row>
    <row r="706" s="14" customFormat="1">
      <c r="A706" s="14"/>
      <c r="B706" s="252"/>
      <c r="C706" s="253"/>
      <c r="D706" s="243" t="s">
        <v>183</v>
      </c>
      <c r="E706" s="253"/>
      <c r="F706" s="255" t="s">
        <v>873</v>
      </c>
      <c r="G706" s="253"/>
      <c r="H706" s="256">
        <v>3.8079999999999998</v>
      </c>
      <c r="I706" s="257"/>
      <c r="J706" s="253"/>
      <c r="K706" s="253"/>
      <c r="L706" s="258"/>
      <c r="M706" s="259"/>
      <c r="N706" s="260"/>
      <c r="O706" s="260"/>
      <c r="P706" s="260"/>
      <c r="Q706" s="260"/>
      <c r="R706" s="260"/>
      <c r="S706" s="260"/>
      <c r="T706" s="26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2" t="s">
        <v>183</v>
      </c>
      <c r="AU706" s="262" t="s">
        <v>85</v>
      </c>
      <c r="AV706" s="14" t="s">
        <v>85</v>
      </c>
      <c r="AW706" s="14" t="s">
        <v>4</v>
      </c>
      <c r="AX706" s="14" t="s">
        <v>83</v>
      </c>
      <c r="AY706" s="262" t="s">
        <v>174</v>
      </c>
    </row>
    <row r="707" s="2" customFormat="1" ht="24.15" customHeight="1">
      <c r="A707" s="39"/>
      <c r="B707" s="40"/>
      <c r="C707" s="228" t="s">
        <v>874</v>
      </c>
      <c r="D707" s="228" t="s">
        <v>176</v>
      </c>
      <c r="E707" s="229" t="s">
        <v>875</v>
      </c>
      <c r="F707" s="230" t="s">
        <v>876</v>
      </c>
      <c r="G707" s="231" t="s">
        <v>758</v>
      </c>
      <c r="H707" s="295"/>
      <c r="I707" s="233"/>
      <c r="J707" s="234">
        <f>ROUND(I707*H707,2)</f>
        <v>0</v>
      </c>
      <c r="K707" s="230" t="s">
        <v>180</v>
      </c>
      <c r="L707" s="45"/>
      <c r="M707" s="235" t="s">
        <v>1</v>
      </c>
      <c r="N707" s="236" t="s">
        <v>41</v>
      </c>
      <c r="O707" s="92"/>
      <c r="P707" s="237">
        <f>O707*H707</f>
        <v>0</v>
      </c>
      <c r="Q707" s="237">
        <v>0</v>
      </c>
      <c r="R707" s="237">
        <f>Q707*H707</f>
        <v>0</v>
      </c>
      <c r="S707" s="237">
        <v>0</v>
      </c>
      <c r="T707" s="238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9" t="s">
        <v>272</v>
      </c>
      <c r="AT707" s="239" t="s">
        <v>176</v>
      </c>
      <c r="AU707" s="239" t="s">
        <v>85</v>
      </c>
      <c r="AY707" s="18" t="s">
        <v>174</v>
      </c>
      <c r="BE707" s="240">
        <f>IF(N707="základní",J707,0)</f>
        <v>0</v>
      </c>
      <c r="BF707" s="240">
        <f>IF(N707="snížená",J707,0)</f>
        <v>0</v>
      </c>
      <c r="BG707" s="240">
        <f>IF(N707="zákl. přenesená",J707,0)</f>
        <v>0</v>
      </c>
      <c r="BH707" s="240">
        <f>IF(N707="sníž. přenesená",J707,0)</f>
        <v>0</v>
      </c>
      <c r="BI707" s="240">
        <f>IF(N707="nulová",J707,0)</f>
        <v>0</v>
      </c>
      <c r="BJ707" s="18" t="s">
        <v>83</v>
      </c>
      <c r="BK707" s="240">
        <f>ROUND(I707*H707,2)</f>
        <v>0</v>
      </c>
      <c r="BL707" s="18" t="s">
        <v>272</v>
      </c>
      <c r="BM707" s="239" t="s">
        <v>877</v>
      </c>
    </row>
    <row r="708" s="12" customFormat="1" ht="22.8" customHeight="1">
      <c r="A708" s="12"/>
      <c r="B708" s="212"/>
      <c r="C708" s="213"/>
      <c r="D708" s="214" t="s">
        <v>75</v>
      </c>
      <c r="E708" s="226" t="s">
        <v>878</v>
      </c>
      <c r="F708" s="226" t="s">
        <v>879</v>
      </c>
      <c r="G708" s="213"/>
      <c r="H708" s="213"/>
      <c r="I708" s="216"/>
      <c r="J708" s="227">
        <f>BK708</f>
        <v>0</v>
      </c>
      <c r="K708" s="213"/>
      <c r="L708" s="218"/>
      <c r="M708" s="219"/>
      <c r="N708" s="220"/>
      <c r="O708" s="220"/>
      <c r="P708" s="221">
        <f>SUM(P709:P719)</f>
        <v>0</v>
      </c>
      <c r="Q708" s="220"/>
      <c r="R708" s="221">
        <f>SUM(R709:R719)</f>
        <v>0</v>
      </c>
      <c r="S708" s="220"/>
      <c r="T708" s="222">
        <f>SUM(T709:T719)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23" t="s">
        <v>85</v>
      </c>
      <c r="AT708" s="224" t="s">
        <v>75</v>
      </c>
      <c r="AU708" s="224" t="s">
        <v>83</v>
      </c>
      <c r="AY708" s="223" t="s">
        <v>174</v>
      </c>
      <c r="BK708" s="225">
        <f>SUM(BK709:BK719)</f>
        <v>0</v>
      </c>
    </row>
    <row r="709" s="2" customFormat="1" ht="16.5" customHeight="1">
      <c r="A709" s="39"/>
      <c r="B709" s="40"/>
      <c r="C709" s="228" t="s">
        <v>880</v>
      </c>
      <c r="D709" s="228" t="s">
        <v>176</v>
      </c>
      <c r="E709" s="229" t="s">
        <v>881</v>
      </c>
      <c r="F709" s="230" t="s">
        <v>882</v>
      </c>
      <c r="G709" s="231" t="s">
        <v>883</v>
      </c>
      <c r="H709" s="232">
        <v>1</v>
      </c>
      <c r="I709" s="233"/>
      <c r="J709" s="234">
        <f>ROUND(I709*H709,2)</f>
        <v>0</v>
      </c>
      <c r="K709" s="230" t="s">
        <v>180</v>
      </c>
      <c r="L709" s="45"/>
      <c r="M709" s="235" t="s">
        <v>1</v>
      </c>
      <c r="N709" s="236" t="s">
        <v>41</v>
      </c>
      <c r="O709" s="92"/>
      <c r="P709" s="237">
        <f>O709*H709</f>
        <v>0</v>
      </c>
      <c r="Q709" s="237">
        <v>0</v>
      </c>
      <c r="R709" s="237">
        <f>Q709*H709</f>
        <v>0</v>
      </c>
      <c r="S709" s="237">
        <v>0</v>
      </c>
      <c r="T709" s="238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9" t="s">
        <v>272</v>
      </c>
      <c r="AT709" s="239" t="s">
        <v>176</v>
      </c>
      <c r="AU709" s="239" t="s">
        <v>85</v>
      </c>
      <c r="AY709" s="18" t="s">
        <v>174</v>
      </c>
      <c r="BE709" s="240">
        <f>IF(N709="základní",J709,0)</f>
        <v>0</v>
      </c>
      <c r="BF709" s="240">
        <f>IF(N709="snížená",J709,0)</f>
        <v>0</v>
      </c>
      <c r="BG709" s="240">
        <f>IF(N709="zákl. přenesená",J709,0)</f>
        <v>0</v>
      </c>
      <c r="BH709" s="240">
        <f>IF(N709="sníž. přenesená",J709,0)</f>
        <v>0</v>
      </c>
      <c r="BI709" s="240">
        <f>IF(N709="nulová",J709,0)</f>
        <v>0</v>
      </c>
      <c r="BJ709" s="18" t="s">
        <v>83</v>
      </c>
      <c r="BK709" s="240">
        <f>ROUND(I709*H709,2)</f>
        <v>0</v>
      </c>
      <c r="BL709" s="18" t="s">
        <v>272</v>
      </c>
      <c r="BM709" s="239" t="s">
        <v>884</v>
      </c>
    </row>
    <row r="710" s="14" customFormat="1">
      <c r="A710" s="14"/>
      <c r="B710" s="252"/>
      <c r="C710" s="253"/>
      <c r="D710" s="243" t="s">
        <v>183</v>
      </c>
      <c r="E710" s="254" t="s">
        <v>1</v>
      </c>
      <c r="F710" s="255" t="s">
        <v>885</v>
      </c>
      <c r="G710" s="253"/>
      <c r="H710" s="256">
        <v>1</v>
      </c>
      <c r="I710" s="257"/>
      <c r="J710" s="253"/>
      <c r="K710" s="253"/>
      <c r="L710" s="258"/>
      <c r="M710" s="259"/>
      <c r="N710" s="260"/>
      <c r="O710" s="260"/>
      <c r="P710" s="260"/>
      <c r="Q710" s="260"/>
      <c r="R710" s="260"/>
      <c r="S710" s="260"/>
      <c r="T710" s="26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2" t="s">
        <v>183</v>
      </c>
      <c r="AU710" s="262" t="s">
        <v>85</v>
      </c>
      <c r="AV710" s="14" t="s">
        <v>85</v>
      </c>
      <c r="AW710" s="14" t="s">
        <v>32</v>
      </c>
      <c r="AX710" s="14" t="s">
        <v>76</v>
      </c>
      <c r="AY710" s="262" t="s">
        <v>174</v>
      </c>
    </row>
    <row r="711" s="15" customFormat="1">
      <c r="A711" s="15"/>
      <c r="B711" s="263"/>
      <c r="C711" s="264"/>
      <c r="D711" s="243" t="s">
        <v>183</v>
      </c>
      <c r="E711" s="265" t="s">
        <v>1</v>
      </c>
      <c r="F711" s="266" t="s">
        <v>187</v>
      </c>
      <c r="G711" s="264"/>
      <c r="H711" s="267">
        <v>1</v>
      </c>
      <c r="I711" s="268"/>
      <c r="J711" s="264"/>
      <c r="K711" s="264"/>
      <c r="L711" s="269"/>
      <c r="M711" s="270"/>
      <c r="N711" s="271"/>
      <c r="O711" s="271"/>
      <c r="P711" s="271"/>
      <c r="Q711" s="271"/>
      <c r="R711" s="271"/>
      <c r="S711" s="271"/>
      <c r="T711" s="272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3" t="s">
        <v>183</v>
      </c>
      <c r="AU711" s="273" t="s">
        <v>85</v>
      </c>
      <c r="AV711" s="15" t="s">
        <v>188</v>
      </c>
      <c r="AW711" s="15" t="s">
        <v>32</v>
      </c>
      <c r="AX711" s="15" t="s">
        <v>76</v>
      </c>
      <c r="AY711" s="273" t="s">
        <v>174</v>
      </c>
    </row>
    <row r="712" s="16" customFormat="1">
      <c r="A712" s="16"/>
      <c r="B712" s="274"/>
      <c r="C712" s="275"/>
      <c r="D712" s="243" t="s">
        <v>183</v>
      </c>
      <c r="E712" s="276" t="s">
        <v>1</v>
      </c>
      <c r="F712" s="277" t="s">
        <v>189</v>
      </c>
      <c r="G712" s="275"/>
      <c r="H712" s="278">
        <v>1</v>
      </c>
      <c r="I712" s="279"/>
      <c r="J712" s="275"/>
      <c r="K712" s="275"/>
      <c r="L712" s="280"/>
      <c r="M712" s="281"/>
      <c r="N712" s="282"/>
      <c r="O712" s="282"/>
      <c r="P712" s="282"/>
      <c r="Q712" s="282"/>
      <c r="R712" s="282"/>
      <c r="S712" s="282"/>
      <c r="T712" s="283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84" t="s">
        <v>183</v>
      </c>
      <c r="AU712" s="284" t="s">
        <v>85</v>
      </c>
      <c r="AV712" s="16" t="s">
        <v>181</v>
      </c>
      <c r="AW712" s="16" t="s">
        <v>32</v>
      </c>
      <c r="AX712" s="16" t="s">
        <v>83</v>
      </c>
      <c r="AY712" s="284" t="s">
        <v>174</v>
      </c>
    </row>
    <row r="713" s="2" customFormat="1" ht="24.15" customHeight="1">
      <c r="A713" s="39"/>
      <c r="B713" s="40"/>
      <c r="C713" s="285" t="s">
        <v>886</v>
      </c>
      <c r="D713" s="285" t="s">
        <v>256</v>
      </c>
      <c r="E713" s="286" t="s">
        <v>887</v>
      </c>
      <c r="F713" s="287" t="s">
        <v>888</v>
      </c>
      <c r="G713" s="288" t="s">
        <v>889</v>
      </c>
      <c r="H713" s="289">
        <v>1</v>
      </c>
      <c r="I713" s="290"/>
      <c r="J713" s="291">
        <f>ROUND(I713*H713,2)</f>
        <v>0</v>
      </c>
      <c r="K713" s="287" t="s">
        <v>1</v>
      </c>
      <c r="L713" s="292"/>
      <c r="M713" s="293" t="s">
        <v>1</v>
      </c>
      <c r="N713" s="294" t="s">
        <v>41</v>
      </c>
      <c r="O713" s="92"/>
      <c r="P713" s="237">
        <f>O713*H713</f>
        <v>0</v>
      </c>
      <c r="Q713" s="237">
        <v>0</v>
      </c>
      <c r="R713" s="237">
        <f>Q713*H713</f>
        <v>0</v>
      </c>
      <c r="S713" s="237">
        <v>0</v>
      </c>
      <c r="T713" s="238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9" t="s">
        <v>363</v>
      </c>
      <c r="AT713" s="239" t="s">
        <v>256</v>
      </c>
      <c r="AU713" s="239" t="s">
        <v>85</v>
      </c>
      <c r="AY713" s="18" t="s">
        <v>174</v>
      </c>
      <c r="BE713" s="240">
        <f>IF(N713="základní",J713,0)</f>
        <v>0</v>
      </c>
      <c r="BF713" s="240">
        <f>IF(N713="snížená",J713,0)</f>
        <v>0</v>
      </c>
      <c r="BG713" s="240">
        <f>IF(N713="zákl. přenesená",J713,0)</f>
        <v>0</v>
      </c>
      <c r="BH713" s="240">
        <f>IF(N713="sníž. přenesená",J713,0)</f>
        <v>0</v>
      </c>
      <c r="BI713" s="240">
        <f>IF(N713="nulová",J713,0)</f>
        <v>0</v>
      </c>
      <c r="BJ713" s="18" t="s">
        <v>83</v>
      </c>
      <c r="BK713" s="240">
        <f>ROUND(I713*H713,2)</f>
        <v>0</v>
      </c>
      <c r="BL713" s="18" t="s">
        <v>272</v>
      </c>
      <c r="BM713" s="239" t="s">
        <v>890</v>
      </c>
    </row>
    <row r="714" s="2" customFormat="1" ht="24.15" customHeight="1">
      <c r="A714" s="39"/>
      <c r="B714" s="40"/>
      <c r="C714" s="228" t="s">
        <v>891</v>
      </c>
      <c r="D714" s="228" t="s">
        <v>176</v>
      </c>
      <c r="E714" s="229" t="s">
        <v>892</v>
      </c>
      <c r="F714" s="230" t="s">
        <v>893</v>
      </c>
      <c r="G714" s="231" t="s">
        <v>883</v>
      </c>
      <c r="H714" s="232">
        <v>1</v>
      </c>
      <c r="I714" s="233"/>
      <c r="J714" s="234">
        <f>ROUND(I714*H714,2)</f>
        <v>0</v>
      </c>
      <c r="K714" s="230" t="s">
        <v>180</v>
      </c>
      <c r="L714" s="45"/>
      <c r="M714" s="235" t="s">
        <v>1</v>
      </c>
      <c r="N714" s="236" t="s">
        <v>41</v>
      </c>
      <c r="O714" s="92"/>
      <c r="P714" s="237">
        <f>O714*H714</f>
        <v>0</v>
      </c>
      <c r="Q714" s="237">
        <v>0</v>
      </c>
      <c r="R714" s="237">
        <f>Q714*H714</f>
        <v>0</v>
      </c>
      <c r="S714" s="237">
        <v>0</v>
      </c>
      <c r="T714" s="238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9" t="s">
        <v>272</v>
      </c>
      <c r="AT714" s="239" t="s">
        <v>176</v>
      </c>
      <c r="AU714" s="239" t="s">
        <v>85</v>
      </c>
      <c r="AY714" s="18" t="s">
        <v>174</v>
      </c>
      <c r="BE714" s="240">
        <f>IF(N714="základní",J714,0)</f>
        <v>0</v>
      </c>
      <c r="BF714" s="240">
        <f>IF(N714="snížená",J714,0)</f>
        <v>0</v>
      </c>
      <c r="BG714" s="240">
        <f>IF(N714="zákl. přenesená",J714,0)</f>
        <v>0</v>
      </c>
      <c r="BH714" s="240">
        <f>IF(N714="sníž. přenesená",J714,0)</f>
        <v>0</v>
      </c>
      <c r="BI714" s="240">
        <f>IF(N714="nulová",J714,0)</f>
        <v>0</v>
      </c>
      <c r="BJ714" s="18" t="s">
        <v>83</v>
      </c>
      <c r="BK714" s="240">
        <f>ROUND(I714*H714,2)</f>
        <v>0</v>
      </c>
      <c r="BL714" s="18" t="s">
        <v>272</v>
      </c>
      <c r="BM714" s="239" t="s">
        <v>894</v>
      </c>
    </row>
    <row r="715" s="14" customFormat="1">
      <c r="A715" s="14"/>
      <c r="B715" s="252"/>
      <c r="C715" s="253"/>
      <c r="D715" s="243" t="s">
        <v>183</v>
      </c>
      <c r="E715" s="254" t="s">
        <v>1</v>
      </c>
      <c r="F715" s="255" t="s">
        <v>895</v>
      </c>
      <c r="G715" s="253"/>
      <c r="H715" s="256">
        <v>1</v>
      </c>
      <c r="I715" s="257"/>
      <c r="J715" s="253"/>
      <c r="K715" s="253"/>
      <c r="L715" s="258"/>
      <c r="M715" s="259"/>
      <c r="N715" s="260"/>
      <c r="O715" s="260"/>
      <c r="P715" s="260"/>
      <c r="Q715" s="260"/>
      <c r="R715" s="260"/>
      <c r="S715" s="260"/>
      <c r="T715" s="26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2" t="s">
        <v>183</v>
      </c>
      <c r="AU715" s="262" t="s">
        <v>85</v>
      </c>
      <c r="AV715" s="14" t="s">
        <v>85</v>
      </c>
      <c r="AW715" s="14" t="s">
        <v>32</v>
      </c>
      <c r="AX715" s="14" t="s">
        <v>76</v>
      </c>
      <c r="AY715" s="262" t="s">
        <v>174</v>
      </c>
    </row>
    <row r="716" s="15" customFormat="1">
      <c r="A716" s="15"/>
      <c r="B716" s="263"/>
      <c r="C716" s="264"/>
      <c r="D716" s="243" t="s">
        <v>183</v>
      </c>
      <c r="E716" s="265" t="s">
        <v>1</v>
      </c>
      <c r="F716" s="266" t="s">
        <v>187</v>
      </c>
      <c r="G716" s="264"/>
      <c r="H716" s="267">
        <v>1</v>
      </c>
      <c r="I716" s="268"/>
      <c r="J716" s="264"/>
      <c r="K716" s="264"/>
      <c r="L716" s="269"/>
      <c r="M716" s="270"/>
      <c r="N716" s="271"/>
      <c r="O716" s="271"/>
      <c r="P716" s="271"/>
      <c r="Q716" s="271"/>
      <c r="R716" s="271"/>
      <c r="S716" s="271"/>
      <c r="T716" s="272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3" t="s">
        <v>183</v>
      </c>
      <c r="AU716" s="273" t="s">
        <v>85</v>
      </c>
      <c r="AV716" s="15" t="s">
        <v>188</v>
      </c>
      <c r="AW716" s="15" t="s">
        <v>32</v>
      </c>
      <c r="AX716" s="15" t="s">
        <v>76</v>
      </c>
      <c r="AY716" s="273" t="s">
        <v>174</v>
      </c>
    </row>
    <row r="717" s="16" customFormat="1">
      <c r="A717" s="16"/>
      <c r="B717" s="274"/>
      <c r="C717" s="275"/>
      <c r="D717" s="243" t="s">
        <v>183</v>
      </c>
      <c r="E717" s="276" t="s">
        <v>1</v>
      </c>
      <c r="F717" s="277" t="s">
        <v>189</v>
      </c>
      <c r="G717" s="275"/>
      <c r="H717" s="278">
        <v>1</v>
      </c>
      <c r="I717" s="279"/>
      <c r="J717" s="275"/>
      <c r="K717" s="275"/>
      <c r="L717" s="280"/>
      <c r="M717" s="281"/>
      <c r="N717" s="282"/>
      <c r="O717" s="282"/>
      <c r="P717" s="282"/>
      <c r="Q717" s="282"/>
      <c r="R717" s="282"/>
      <c r="S717" s="282"/>
      <c r="T717" s="283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84" t="s">
        <v>183</v>
      </c>
      <c r="AU717" s="284" t="s">
        <v>85</v>
      </c>
      <c r="AV717" s="16" t="s">
        <v>181</v>
      </c>
      <c r="AW717" s="16" t="s">
        <v>32</v>
      </c>
      <c r="AX717" s="16" t="s">
        <v>83</v>
      </c>
      <c r="AY717" s="284" t="s">
        <v>174</v>
      </c>
    </row>
    <row r="718" s="2" customFormat="1" ht="24.15" customHeight="1">
      <c r="A718" s="39"/>
      <c r="B718" s="40"/>
      <c r="C718" s="285" t="s">
        <v>896</v>
      </c>
      <c r="D718" s="285" t="s">
        <v>256</v>
      </c>
      <c r="E718" s="286" t="s">
        <v>897</v>
      </c>
      <c r="F718" s="287" t="s">
        <v>898</v>
      </c>
      <c r="G718" s="288" t="s">
        <v>889</v>
      </c>
      <c r="H718" s="289">
        <v>1</v>
      </c>
      <c r="I718" s="290"/>
      <c r="J718" s="291">
        <f>ROUND(I718*H718,2)</f>
        <v>0</v>
      </c>
      <c r="K718" s="287" t="s">
        <v>1</v>
      </c>
      <c r="L718" s="292"/>
      <c r="M718" s="293" t="s">
        <v>1</v>
      </c>
      <c r="N718" s="294" t="s">
        <v>41</v>
      </c>
      <c r="O718" s="92"/>
      <c r="P718" s="237">
        <f>O718*H718</f>
        <v>0</v>
      </c>
      <c r="Q718" s="237">
        <v>0</v>
      </c>
      <c r="R718" s="237">
        <f>Q718*H718</f>
        <v>0</v>
      </c>
      <c r="S718" s="237">
        <v>0</v>
      </c>
      <c r="T718" s="238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9" t="s">
        <v>363</v>
      </c>
      <c r="AT718" s="239" t="s">
        <v>256</v>
      </c>
      <c r="AU718" s="239" t="s">
        <v>85</v>
      </c>
      <c r="AY718" s="18" t="s">
        <v>174</v>
      </c>
      <c r="BE718" s="240">
        <f>IF(N718="základní",J718,0)</f>
        <v>0</v>
      </c>
      <c r="BF718" s="240">
        <f>IF(N718="snížená",J718,0)</f>
        <v>0</v>
      </c>
      <c r="BG718" s="240">
        <f>IF(N718="zákl. přenesená",J718,0)</f>
        <v>0</v>
      </c>
      <c r="BH718" s="240">
        <f>IF(N718="sníž. přenesená",J718,0)</f>
        <v>0</v>
      </c>
      <c r="BI718" s="240">
        <f>IF(N718="nulová",J718,0)</f>
        <v>0</v>
      </c>
      <c r="BJ718" s="18" t="s">
        <v>83</v>
      </c>
      <c r="BK718" s="240">
        <f>ROUND(I718*H718,2)</f>
        <v>0</v>
      </c>
      <c r="BL718" s="18" t="s">
        <v>272</v>
      </c>
      <c r="BM718" s="239" t="s">
        <v>899</v>
      </c>
    </row>
    <row r="719" s="2" customFormat="1" ht="24.15" customHeight="1">
      <c r="A719" s="39"/>
      <c r="B719" s="40"/>
      <c r="C719" s="228" t="s">
        <v>900</v>
      </c>
      <c r="D719" s="228" t="s">
        <v>176</v>
      </c>
      <c r="E719" s="229" t="s">
        <v>901</v>
      </c>
      <c r="F719" s="230" t="s">
        <v>902</v>
      </c>
      <c r="G719" s="231" t="s">
        <v>758</v>
      </c>
      <c r="H719" s="295"/>
      <c r="I719" s="233"/>
      <c r="J719" s="234">
        <f>ROUND(I719*H719,2)</f>
        <v>0</v>
      </c>
      <c r="K719" s="230" t="s">
        <v>180</v>
      </c>
      <c r="L719" s="45"/>
      <c r="M719" s="235" t="s">
        <v>1</v>
      </c>
      <c r="N719" s="236" t="s">
        <v>41</v>
      </c>
      <c r="O719" s="92"/>
      <c r="P719" s="237">
        <f>O719*H719</f>
        <v>0</v>
      </c>
      <c r="Q719" s="237">
        <v>0</v>
      </c>
      <c r="R719" s="237">
        <f>Q719*H719</f>
        <v>0</v>
      </c>
      <c r="S719" s="237">
        <v>0</v>
      </c>
      <c r="T719" s="238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9" t="s">
        <v>272</v>
      </c>
      <c r="AT719" s="239" t="s">
        <v>176</v>
      </c>
      <c r="AU719" s="239" t="s">
        <v>85</v>
      </c>
      <c r="AY719" s="18" t="s">
        <v>174</v>
      </c>
      <c r="BE719" s="240">
        <f>IF(N719="základní",J719,0)</f>
        <v>0</v>
      </c>
      <c r="BF719" s="240">
        <f>IF(N719="snížená",J719,0)</f>
        <v>0</v>
      </c>
      <c r="BG719" s="240">
        <f>IF(N719="zákl. přenesená",J719,0)</f>
        <v>0</v>
      </c>
      <c r="BH719" s="240">
        <f>IF(N719="sníž. přenesená",J719,0)</f>
        <v>0</v>
      </c>
      <c r="BI719" s="240">
        <f>IF(N719="nulová",J719,0)</f>
        <v>0</v>
      </c>
      <c r="BJ719" s="18" t="s">
        <v>83</v>
      </c>
      <c r="BK719" s="240">
        <f>ROUND(I719*H719,2)</f>
        <v>0</v>
      </c>
      <c r="BL719" s="18" t="s">
        <v>272</v>
      </c>
      <c r="BM719" s="239" t="s">
        <v>903</v>
      </c>
    </row>
    <row r="720" s="12" customFormat="1" ht="22.8" customHeight="1">
      <c r="A720" s="12"/>
      <c r="B720" s="212"/>
      <c r="C720" s="213"/>
      <c r="D720" s="214" t="s">
        <v>75</v>
      </c>
      <c r="E720" s="226" t="s">
        <v>904</v>
      </c>
      <c r="F720" s="226" t="s">
        <v>905</v>
      </c>
      <c r="G720" s="213"/>
      <c r="H720" s="213"/>
      <c r="I720" s="216"/>
      <c r="J720" s="227">
        <f>BK720</f>
        <v>0</v>
      </c>
      <c r="K720" s="213"/>
      <c r="L720" s="218"/>
      <c r="M720" s="219"/>
      <c r="N720" s="220"/>
      <c r="O720" s="220"/>
      <c r="P720" s="221">
        <f>SUM(P721:P742)</f>
        <v>0</v>
      </c>
      <c r="Q720" s="220"/>
      <c r="R720" s="221">
        <f>SUM(R721:R742)</f>
        <v>2.5167802799999999</v>
      </c>
      <c r="S720" s="220"/>
      <c r="T720" s="222">
        <f>SUM(T721:T742)</f>
        <v>17.220999200000001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23" t="s">
        <v>85</v>
      </c>
      <c r="AT720" s="224" t="s">
        <v>75</v>
      </c>
      <c r="AU720" s="224" t="s">
        <v>83</v>
      </c>
      <c r="AY720" s="223" t="s">
        <v>174</v>
      </c>
      <c r="BK720" s="225">
        <f>SUM(BK721:BK742)</f>
        <v>0</v>
      </c>
    </row>
    <row r="721" s="2" customFormat="1" ht="24.15" customHeight="1">
      <c r="A721" s="39"/>
      <c r="B721" s="40"/>
      <c r="C721" s="228" t="s">
        <v>906</v>
      </c>
      <c r="D721" s="228" t="s">
        <v>176</v>
      </c>
      <c r="E721" s="229" t="s">
        <v>907</v>
      </c>
      <c r="F721" s="230" t="s">
        <v>908</v>
      </c>
      <c r="G721" s="231" t="s">
        <v>179</v>
      </c>
      <c r="H721" s="232">
        <v>206.595</v>
      </c>
      <c r="I721" s="233"/>
      <c r="J721" s="234">
        <f>ROUND(I721*H721,2)</f>
        <v>0</v>
      </c>
      <c r="K721" s="230" t="s">
        <v>180</v>
      </c>
      <c r="L721" s="45"/>
      <c r="M721" s="235" t="s">
        <v>1</v>
      </c>
      <c r="N721" s="236" t="s">
        <v>41</v>
      </c>
      <c r="O721" s="92"/>
      <c r="P721" s="237">
        <f>O721*H721</f>
        <v>0</v>
      </c>
      <c r="Q721" s="237">
        <v>0.01136</v>
      </c>
      <c r="R721" s="237">
        <f>Q721*H721</f>
        <v>2.3469191999999999</v>
      </c>
      <c r="S721" s="237">
        <v>0</v>
      </c>
      <c r="T721" s="238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9" t="s">
        <v>272</v>
      </c>
      <c r="AT721" s="239" t="s">
        <v>176</v>
      </c>
      <c r="AU721" s="239" t="s">
        <v>85</v>
      </c>
      <c r="AY721" s="18" t="s">
        <v>174</v>
      </c>
      <c r="BE721" s="240">
        <f>IF(N721="základní",J721,0)</f>
        <v>0</v>
      </c>
      <c r="BF721" s="240">
        <f>IF(N721="snížená",J721,0)</f>
        <v>0</v>
      </c>
      <c r="BG721" s="240">
        <f>IF(N721="zákl. přenesená",J721,0)</f>
        <v>0</v>
      </c>
      <c r="BH721" s="240">
        <f>IF(N721="sníž. přenesená",J721,0)</f>
        <v>0</v>
      </c>
      <c r="BI721" s="240">
        <f>IF(N721="nulová",J721,0)</f>
        <v>0</v>
      </c>
      <c r="BJ721" s="18" t="s">
        <v>83</v>
      </c>
      <c r="BK721" s="240">
        <f>ROUND(I721*H721,2)</f>
        <v>0</v>
      </c>
      <c r="BL721" s="18" t="s">
        <v>272</v>
      </c>
      <c r="BM721" s="239" t="s">
        <v>909</v>
      </c>
    </row>
    <row r="722" s="14" customFormat="1">
      <c r="A722" s="14"/>
      <c r="B722" s="252"/>
      <c r="C722" s="253"/>
      <c r="D722" s="243" t="s">
        <v>183</v>
      </c>
      <c r="E722" s="254" t="s">
        <v>1</v>
      </c>
      <c r="F722" s="255" t="s">
        <v>910</v>
      </c>
      <c r="G722" s="253"/>
      <c r="H722" s="256">
        <v>63.700000000000003</v>
      </c>
      <c r="I722" s="257"/>
      <c r="J722" s="253"/>
      <c r="K722" s="253"/>
      <c r="L722" s="258"/>
      <c r="M722" s="259"/>
      <c r="N722" s="260"/>
      <c r="O722" s="260"/>
      <c r="P722" s="260"/>
      <c r="Q722" s="260"/>
      <c r="R722" s="260"/>
      <c r="S722" s="260"/>
      <c r="T722" s="26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2" t="s">
        <v>183</v>
      </c>
      <c r="AU722" s="262" t="s">
        <v>85</v>
      </c>
      <c r="AV722" s="14" t="s">
        <v>85</v>
      </c>
      <c r="AW722" s="14" t="s">
        <v>32</v>
      </c>
      <c r="AX722" s="14" t="s">
        <v>76</v>
      </c>
      <c r="AY722" s="262" t="s">
        <v>174</v>
      </c>
    </row>
    <row r="723" s="15" customFormat="1">
      <c r="A723" s="15"/>
      <c r="B723" s="263"/>
      <c r="C723" s="264"/>
      <c r="D723" s="243" t="s">
        <v>183</v>
      </c>
      <c r="E723" s="265" t="s">
        <v>1</v>
      </c>
      <c r="F723" s="266" t="s">
        <v>187</v>
      </c>
      <c r="G723" s="264"/>
      <c r="H723" s="267">
        <v>63.700000000000003</v>
      </c>
      <c r="I723" s="268"/>
      <c r="J723" s="264"/>
      <c r="K723" s="264"/>
      <c r="L723" s="269"/>
      <c r="M723" s="270"/>
      <c r="N723" s="271"/>
      <c r="O723" s="271"/>
      <c r="P723" s="271"/>
      <c r="Q723" s="271"/>
      <c r="R723" s="271"/>
      <c r="S723" s="271"/>
      <c r="T723" s="272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3" t="s">
        <v>183</v>
      </c>
      <c r="AU723" s="273" t="s">
        <v>85</v>
      </c>
      <c r="AV723" s="15" t="s">
        <v>188</v>
      </c>
      <c r="AW723" s="15" t="s">
        <v>32</v>
      </c>
      <c r="AX723" s="15" t="s">
        <v>76</v>
      </c>
      <c r="AY723" s="273" t="s">
        <v>174</v>
      </c>
    </row>
    <row r="724" s="14" customFormat="1">
      <c r="A724" s="14"/>
      <c r="B724" s="252"/>
      <c r="C724" s="253"/>
      <c r="D724" s="243" t="s">
        <v>183</v>
      </c>
      <c r="E724" s="254" t="s">
        <v>1</v>
      </c>
      <c r="F724" s="255" t="s">
        <v>868</v>
      </c>
      <c r="G724" s="253"/>
      <c r="H724" s="256">
        <v>2.1749999999999998</v>
      </c>
      <c r="I724" s="257"/>
      <c r="J724" s="253"/>
      <c r="K724" s="253"/>
      <c r="L724" s="258"/>
      <c r="M724" s="259"/>
      <c r="N724" s="260"/>
      <c r="O724" s="260"/>
      <c r="P724" s="260"/>
      <c r="Q724" s="260"/>
      <c r="R724" s="260"/>
      <c r="S724" s="260"/>
      <c r="T724" s="26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2" t="s">
        <v>183</v>
      </c>
      <c r="AU724" s="262" t="s">
        <v>85</v>
      </c>
      <c r="AV724" s="14" t="s">
        <v>85</v>
      </c>
      <c r="AW724" s="14" t="s">
        <v>32</v>
      </c>
      <c r="AX724" s="14" t="s">
        <v>76</v>
      </c>
      <c r="AY724" s="262" t="s">
        <v>174</v>
      </c>
    </row>
    <row r="725" s="14" customFormat="1">
      <c r="A725" s="14"/>
      <c r="B725" s="252"/>
      <c r="C725" s="253"/>
      <c r="D725" s="243" t="s">
        <v>183</v>
      </c>
      <c r="E725" s="254" t="s">
        <v>1</v>
      </c>
      <c r="F725" s="255" t="s">
        <v>911</v>
      </c>
      <c r="G725" s="253"/>
      <c r="H725" s="256">
        <v>140.72</v>
      </c>
      <c r="I725" s="257"/>
      <c r="J725" s="253"/>
      <c r="K725" s="253"/>
      <c r="L725" s="258"/>
      <c r="M725" s="259"/>
      <c r="N725" s="260"/>
      <c r="O725" s="260"/>
      <c r="P725" s="260"/>
      <c r="Q725" s="260"/>
      <c r="R725" s="260"/>
      <c r="S725" s="260"/>
      <c r="T725" s="26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2" t="s">
        <v>183</v>
      </c>
      <c r="AU725" s="262" t="s">
        <v>85</v>
      </c>
      <c r="AV725" s="14" t="s">
        <v>85</v>
      </c>
      <c r="AW725" s="14" t="s">
        <v>32</v>
      </c>
      <c r="AX725" s="14" t="s">
        <v>76</v>
      </c>
      <c r="AY725" s="262" t="s">
        <v>174</v>
      </c>
    </row>
    <row r="726" s="15" customFormat="1">
      <c r="A726" s="15"/>
      <c r="B726" s="263"/>
      <c r="C726" s="264"/>
      <c r="D726" s="243" t="s">
        <v>183</v>
      </c>
      <c r="E726" s="265" t="s">
        <v>1</v>
      </c>
      <c r="F726" s="266" t="s">
        <v>187</v>
      </c>
      <c r="G726" s="264"/>
      <c r="H726" s="267">
        <v>142.89500000000001</v>
      </c>
      <c r="I726" s="268"/>
      <c r="J726" s="264"/>
      <c r="K726" s="264"/>
      <c r="L726" s="269"/>
      <c r="M726" s="270"/>
      <c r="N726" s="271"/>
      <c r="O726" s="271"/>
      <c r="P726" s="271"/>
      <c r="Q726" s="271"/>
      <c r="R726" s="271"/>
      <c r="S726" s="271"/>
      <c r="T726" s="272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3" t="s">
        <v>183</v>
      </c>
      <c r="AU726" s="273" t="s">
        <v>85</v>
      </c>
      <c r="AV726" s="15" t="s">
        <v>188</v>
      </c>
      <c r="AW726" s="15" t="s">
        <v>32</v>
      </c>
      <c r="AX726" s="15" t="s">
        <v>76</v>
      </c>
      <c r="AY726" s="273" t="s">
        <v>174</v>
      </c>
    </row>
    <row r="727" s="16" customFormat="1">
      <c r="A727" s="16"/>
      <c r="B727" s="274"/>
      <c r="C727" s="275"/>
      <c r="D727" s="243" t="s">
        <v>183</v>
      </c>
      <c r="E727" s="276" t="s">
        <v>1</v>
      </c>
      <c r="F727" s="277" t="s">
        <v>189</v>
      </c>
      <c r="G727" s="275"/>
      <c r="H727" s="278">
        <v>206.595</v>
      </c>
      <c r="I727" s="279"/>
      <c r="J727" s="275"/>
      <c r="K727" s="275"/>
      <c r="L727" s="280"/>
      <c r="M727" s="281"/>
      <c r="N727" s="282"/>
      <c r="O727" s="282"/>
      <c r="P727" s="282"/>
      <c r="Q727" s="282"/>
      <c r="R727" s="282"/>
      <c r="S727" s="282"/>
      <c r="T727" s="283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T727" s="284" t="s">
        <v>183</v>
      </c>
      <c r="AU727" s="284" t="s">
        <v>85</v>
      </c>
      <c r="AV727" s="16" t="s">
        <v>181</v>
      </c>
      <c r="AW727" s="16" t="s">
        <v>32</v>
      </c>
      <c r="AX727" s="16" t="s">
        <v>83</v>
      </c>
      <c r="AY727" s="284" t="s">
        <v>174</v>
      </c>
    </row>
    <row r="728" s="2" customFormat="1" ht="24.15" customHeight="1">
      <c r="A728" s="39"/>
      <c r="B728" s="40"/>
      <c r="C728" s="228" t="s">
        <v>912</v>
      </c>
      <c r="D728" s="228" t="s">
        <v>176</v>
      </c>
      <c r="E728" s="229" t="s">
        <v>913</v>
      </c>
      <c r="F728" s="230" t="s">
        <v>914</v>
      </c>
      <c r="G728" s="231" t="s">
        <v>203</v>
      </c>
      <c r="H728" s="232">
        <v>7.4370000000000003</v>
      </c>
      <c r="I728" s="233"/>
      <c r="J728" s="234">
        <f>ROUND(I728*H728,2)</f>
        <v>0</v>
      </c>
      <c r="K728" s="230" t="s">
        <v>180</v>
      </c>
      <c r="L728" s="45"/>
      <c r="M728" s="235" t="s">
        <v>1</v>
      </c>
      <c r="N728" s="236" t="s">
        <v>41</v>
      </c>
      <c r="O728" s="92"/>
      <c r="P728" s="237">
        <f>O728*H728</f>
        <v>0</v>
      </c>
      <c r="Q728" s="237">
        <v>0.022839999999999999</v>
      </c>
      <c r="R728" s="237">
        <f>Q728*H728</f>
        <v>0.16986108</v>
      </c>
      <c r="S728" s="237">
        <v>0</v>
      </c>
      <c r="T728" s="238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9" t="s">
        <v>272</v>
      </c>
      <c r="AT728" s="239" t="s">
        <v>176</v>
      </c>
      <c r="AU728" s="239" t="s">
        <v>85</v>
      </c>
      <c r="AY728" s="18" t="s">
        <v>174</v>
      </c>
      <c r="BE728" s="240">
        <f>IF(N728="základní",J728,0)</f>
        <v>0</v>
      </c>
      <c r="BF728" s="240">
        <f>IF(N728="snížená",J728,0)</f>
        <v>0</v>
      </c>
      <c r="BG728" s="240">
        <f>IF(N728="zákl. přenesená",J728,0)</f>
        <v>0</v>
      </c>
      <c r="BH728" s="240">
        <f>IF(N728="sníž. přenesená",J728,0)</f>
        <v>0</v>
      </c>
      <c r="BI728" s="240">
        <f>IF(N728="nulová",J728,0)</f>
        <v>0</v>
      </c>
      <c r="BJ728" s="18" t="s">
        <v>83</v>
      </c>
      <c r="BK728" s="240">
        <f>ROUND(I728*H728,2)</f>
        <v>0</v>
      </c>
      <c r="BL728" s="18" t="s">
        <v>272</v>
      </c>
      <c r="BM728" s="239" t="s">
        <v>915</v>
      </c>
    </row>
    <row r="729" s="14" customFormat="1">
      <c r="A729" s="14"/>
      <c r="B729" s="252"/>
      <c r="C729" s="253"/>
      <c r="D729" s="243" t="s">
        <v>183</v>
      </c>
      <c r="E729" s="254" t="s">
        <v>1</v>
      </c>
      <c r="F729" s="255" t="s">
        <v>916</v>
      </c>
      <c r="G729" s="253"/>
      <c r="H729" s="256">
        <v>7.4370000000000003</v>
      </c>
      <c r="I729" s="257"/>
      <c r="J729" s="253"/>
      <c r="K729" s="253"/>
      <c r="L729" s="258"/>
      <c r="M729" s="259"/>
      <c r="N729" s="260"/>
      <c r="O729" s="260"/>
      <c r="P729" s="260"/>
      <c r="Q729" s="260"/>
      <c r="R729" s="260"/>
      <c r="S729" s="260"/>
      <c r="T729" s="26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2" t="s">
        <v>183</v>
      </c>
      <c r="AU729" s="262" t="s">
        <v>85</v>
      </c>
      <c r="AV729" s="14" t="s">
        <v>85</v>
      </c>
      <c r="AW729" s="14" t="s">
        <v>32</v>
      </c>
      <c r="AX729" s="14" t="s">
        <v>76</v>
      </c>
      <c r="AY729" s="262" t="s">
        <v>174</v>
      </c>
    </row>
    <row r="730" s="15" customFormat="1">
      <c r="A730" s="15"/>
      <c r="B730" s="263"/>
      <c r="C730" s="264"/>
      <c r="D730" s="243" t="s">
        <v>183</v>
      </c>
      <c r="E730" s="265" t="s">
        <v>1</v>
      </c>
      <c r="F730" s="266" t="s">
        <v>187</v>
      </c>
      <c r="G730" s="264"/>
      <c r="H730" s="267">
        <v>7.4370000000000003</v>
      </c>
      <c r="I730" s="268"/>
      <c r="J730" s="264"/>
      <c r="K730" s="264"/>
      <c r="L730" s="269"/>
      <c r="M730" s="270"/>
      <c r="N730" s="271"/>
      <c r="O730" s="271"/>
      <c r="P730" s="271"/>
      <c r="Q730" s="271"/>
      <c r="R730" s="271"/>
      <c r="S730" s="271"/>
      <c r="T730" s="272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3" t="s">
        <v>183</v>
      </c>
      <c r="AU730" s="273" t="s">
        <v>85</v>
      </c>
      <c r="AV730" s="15" t="s">
        <v>188</v>
      </c>
      <c r="AW730" s="15" t="s">
        <v>32</v>
      </c>
      <c r="AX730" s="15" t="s">
        <v>76</v>
      </c>
      <c r="AY730" s="273" t="s">
        <v>174</v>
      </c>
    </row>
    <row r="731" s="16" customFormat="1">
      <c r="A731" s="16"/>
      <c r="B731" s="274"/>
      <c r="C731" s="275"/>
      <c r="D731" s="243" t="s">
        <v>183</v>
      </c>
      <c r="E731" s="276" t="s">
        <v>1</v>
      </c>
      <c r="F731" s="277" t="s">
        <v>189</v>
      </c>
      <c r="G731" s="275"/>
      <c r="H731" s="278">
        <v>7.4370000000000003</v>
      </c>
      <c r="I731" s="279"/>
      <c r="J731" s="275"/>
      <c r="K731" s="275"/>
      <c r="L731" s="280"/>
      <c r="M731" s="281"/>
      <c r="N731" s="282"/>
      <c r="O731" s="282"/>
      <c r="P731" s="282"/>
      <c r="Q731" s="282"/>
      <c r="R731" s="282"/>
      <c r="S731" s="282"/>
      <c r="T731" s="283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84" t="s">
        <v>183</v>
      </c>
      <c r="AU731" s="284" t="s">
        <v>85</v>
      </c>
      <c r="AV731" s="16" t="s">
        <v>181</v>
      </c>
      <c r="AW731" s="16" t="s">
        <v>32</v>
      </c>
      <c r="AX731" s="16" t="s">
        <v>83</v>
      </c>
      <c r="AY731" s="284" t="s">
        <v>174</v>
      </c>
    </row>
    <row r="732" s="2" customFormat="1" ht="33" customHeight="1">
      <c r="A732" s="39"/>
      <c r="B732" s="40"/>
      <c r="C732" s="228" t="s">
        <v>917</v>
      </c>
      <c r="D732" s="228" t="s">
        <v>176</v>
      </c>
      <c r="E732" s="229" t="s">
        <v>918</v>
      </c>
      <c r="F732" s="230" t="s">
        <v>919</v>
      </c>
      <c r="G732" s="231" t="s">
        <v>179</v>
      </c>
      <c r="H732" s="232">
        <v>7.8799999999999999</v>
      </c>
      <c r="I732" s="233"/>
      <c r="J732" s="234">
        <f>ROUND(I732*H732,2)</f>
        <v>0</v>
      </c>
      <c r="K732" s="230" t="s">
        <v>180</v>
      </c>
      <c r="L732" s="45"/>
      <c r="M732" s="235" t="s">
        <v>1</v>
      </c>
      <c r="N732" s="236" t="s">
        <v>41</v>
      </c>
      <c r="O732" s="92"/>
      <c r="P732" s="237">
        <f>O732*H732</f>
        <v>0</v>
      </c>
      <c r="Q732" s="237">
        <v>0</v>
      </c>
      <c r="R732" s="237">
        <f>Q732*H732</f>
        <v>0</v>
      </c>
      <c r="S732" s="237">
        <v>0.023689999999999999</v>
      </c>
      <c r="T732" s="238">
        <f>S732*H732</f>
        <v>0.18667719999999999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9" t="s">
        <v>272</v>
      </c>
      <c r="AT732" s="239" t="s">
        <v>176</v>
      </c>
      <c r="AU732" s="239" t="s">
        <v>85</v>
      </c>
      <c r="AY732" s="18" t="s">
        <v>174</v>
      </c>
      <c r="BE732" s="240">
        <f>IF(N732="základní",J732,0)</f>
        <v>0</v>
      </c>
      <c r="BF732" s="240">
        <f>IF(N732="snížená",J732,0)</f>
        <v>0</v>
      </c>
      <c r="BG732" s="240">
        <f>IF(N732="zákl. přenesená",J732,0)</f>
        <v>0</v>
      </c>
      <c r="BH732" s="240">
        <f>IF(N732="sníž. přenesená",J732,0)</f>
        <v>0</v>
      </c>
      <c r="BI732" s="240">
        <f>IF(N732="nulová",J732,0)</f>
        <v>0</v>
      </c>
      <c r="BJ732" s="18" t="s">
        <v>83</v>
      </c>
      <c r="BK732" s="240">
        <f>ROUND(I732*H732,2)</f>
        <v>0</v>
      </c>
      <c r="BL732" s="18" t="s">
        <v>272</v>
      </c>
      <c r="BM732" s="239" t="s">
        <v>920</v>
      </c>
    </row>
    <row r="733" s="13" customFormat="1">
      <c r="A733" s="13"/>
      <c r="B733" s="241"/>
      <c r="C733" s="242"/>
      <c r="D733" s="243" t="s">
        <v>183</v>
      </c>
      <c r="E733" s="244" t="s">
        <v>1</v>
      </c>
      <c r="F733" s="245" t="s">
        <v>632</v>
      </c>
      <c r="G733" s="242"/>
      <c r="H733" s="244" t="s">
        <v>1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1" t="s">
        <v>183</v>
      </c>
      <c r="AU733" s="251" t="s">
        <v>85</v>
      </c>
      <c r="AV733" s="13" t="s">
        <v>83</v>
      </c>
      <c r="AW733" s="13" t="s">
        <v>32</v>
      </c>
      <c r="AX733" s="13" t="s">
        <v>76</v>
      </c>
      <c r="AY733" s="251" t="s">
        <v>174</v>
      </c>
    </row>
    <row r="734" s="14" customFormat="1">
      <c r="A734" s="14"/>
      <c r="B734" s="252"/>
      <c r="C734" s="253"/>
      <c r="D734" s="243" t="s">
        <v>183</v>
      </c>
      <c r="E734" s="254" t="s">
        <v>1</v>
      </c>
      <c r="F734" s="255" t="s">
        <v>921</v>
      </c>
      <c r="G734" s="253"/>
      <c r="H734" s="256">
        <v>7.8799999999999999</v>
      </c>
      <c r="I734" s="257"/>
      <c r="J734" s="253"/>
      <c r="K734" s="253"/>
      <c r="L734" s="258"/>
      <c r="M734" s="259"/>
      <c r="N734" s="260"/>
      <c r="O734" s="260"/>
      <c r="P734" s="260"/>
      <c r="Q734" s="260"/>
      <c r="R734" s="260"/>
      <c r="S734" s="260"/>
      <c r="T734" s="26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2" t="s">
        <v>183</v>
      </c>
      <c r="AU734" s="262" t="s">
        <v>85</v>
      </c>
      <c r="AV734" s="14" t="s">
        <v>85</v>
      </c>
      <c r="AW734" s="14" t="s">
        <v>32</v>
      </c>
      <c r="AX734" s="14" t="s">
        <v>76</v>
      </c>
      <c r="AY734" s="262" t="s">
        <v>174</v>
      </c>
    </row>
    <row r="735" s="15" customFormat="1">
      <c r="A735" s="15"/>
      <c r="B735" s="263"/>
      <c r="C735" s="264"/>
      <c r="D735" s="243" t="s">
        <v>183</v>
      </c>
      <c r="E735" s="265" t="s">
        <v>1</v>
      </c>
      <c r="F735" s="266" t="s">
        <v>187</v>
      </c>
      <c r="G735" s="264"/>
      <c r="H735" s="267">
        <v>7.8799999999999999</v>
      </c>
      <c r="I735" s="268"/>
      <c r="J735" s="264"/>
      <c r="K735" s="264"/>
      <c r="L735" s="269"/>
      <c r="M735" s="270"/>
      <c r="N735" s="271"/>
      <c r="O735" s="271"/>
      <c r="P735" s="271"/>
      <c r="Q735" s="271"/>
      <c r="R735" s="271"/>
      <c r="S735" s="271"/>
      <c r="T735" s="272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3" t="s">
        <v>183</v>
      </c>
      <c r="AU735" s="273" t="s">
        <v>85</v>
      </c>
      <c r="AV735" s="15" t="s">
        <v>188</v>
      </c>
      <c r="AW735" s="15" t="s">
        <v>32</v>
      </c>
      <c r="AX735" s="15" t="s">
        <v>76</v>
      </c>
      <c r="AY735" s="273" t="s">
        <v>174</v>
      </c>
    </row>
    <row r="736" s="16" customFormat="1">
      <c r="A736" s="16"/>
      <c r="B736" s="274"/>
      <c r="C736" s="275"/>
      <c r="D736" s="243" t="s">
        <v>183</v>
      </c>
      <c r="E736" s="276" t="s">
        <v>1</v>
      </c>
      <c r="F736" s="277" t="s">
        <v>189</v>
      </c>
      <c r="G736" s="275"/>
      <c r="H736" s="278">
        <v>7.8799999999999999</v>
      </c>
      <c r="I736" s="279"/>
      <c r="J736" s="275"/>
      <c r="K736" s="275"/>
      <c r="L736" s="280"/>
      <c r="M736" s="281"/>
      <c r="N736" s="282"/>
      <c r="O736" s="282"/>
      <c r="P736" s="282"/>
      <c r="Q736" s="282"/>
      <c r="R736" s="282"/>
      <c r="S736" s="282"/>
      <c r="T736" s="283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T736" s="284" t="s">
        <v>183</v>
      </c>
      <c r="AU736" s="284" t="s">
        <v>85</v>
      </c>
      <c r="AV736" s="16" t="s">
        <v>181</v>
      </c>
      <c r="AW736" s="16" t="s">
        <v>32</v>
      </c>
      <c r="AX736" s="16" t="s">
        <v>83</v>
      </c>
      <c r="AY736" s="284" t="s">
        <v>174</v>
      </c>
    </row>
    <row r="737" s="2" customFormat="1" ht="33" customHeight="1">
      <c r="A737" s="39"/>
      <c r="B737" s="40"/>
      <c r="C737" s="228" t="s">
        <v>922</v>
      </c>
      <c r="D737" s="228" t="s">
        <v>176</v>
      </c>
      <c r="E737" s="229" t="s">
        <v>923</v>
      </c>
      <c r="F737" s="230" t="s">
        <v>924</v>
      </c>
      <c r="G737" s="231" t="s">
        <v>179</v>
      </c>
      <c r="H737" s="232">
        <v>479.30000000000001</v>
      </c>
      <c r="I737" s="233"/>
      <c r="J737" s="234">
        <f>ROUND(I737*H737,2)</f>
        <v>0</v>
      </c>
      <c r="K737" s="230" t="s">
        <v>1</v>
      </c>
      <c r="L737" s="45"/>
      <c r="M737" s="235" t="s">
        <v>1</v>
      </c>
      <c r="N737" s="236" t="s">
        <v>41</v>
      </c>
      <c r="O737" s="92"/>
      <c r="P737" s="237">
        <f>O737*H737</f>
        <v>0</v>
      </c>
      <c r="Q737" s="237">
        <v>0</v>
      </c>
      <c r="R737" s="237">
        <f>Q737*H737</f>
        <v>0</v>
      </c>
      <c r="S737" s="237">
        <v>0.035540000000000002</v>
      </c>
      <c r="T737" s="238">
        <f>S737*H737</f>
        <v>17.034322000000003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9" t="s">
        <v>272</v>
      </c>
      <c r="AT737" s="239" t="s">
        <v>176</v>
      </c>
      <c r="AU737" s="239" t="s">
        <v>85</v>
      </c>
      <c r="AY737" s="18" t="s">
        <v>174</v>
      </c>
      <c r="BE737" s="240">
        <f>IF(N737="základní",J737,0)</f>
        <v>0</v>
      </c>
      <c r="BF737" s="240">
        <f>IF(N737="snížená",J737,0)</f>
        <v>0</v>
      </c>
      <c r="BG737" s="240">
        <f>IF(N737="zákl. přenesená",J737,0)</f>
        <v>0</v>
      </c>
      <c r="BH737" s="240">
        <f>IF(N737="sníž. přenesená",J737,0)</f>
        <v>0</v>
      </c>
      <c r="BI737" s="240">
        <f>IF(N737="nulová",J737,0)</f>
        <v>0</v>
      </c>
      <c r="BJ737" s="18" t="s">
        <v>83</v>
      </c>
      <c r="BK737" s="240">
        <f>ROUND(I737*H737,2)</f>
        <v>0</v>
      </c>
      <c r="BL737" s="18" t="s">
        <v>272</v>
      </c>
      <c r="BM737" s="239" t="s">
        <v>925</v>
      </c>
    </row>
    <row r="738" s="13" customFormat="1">
      <c r="A738" s="13"/>
      <c r="B738" s="241"/>
      <c r="C738" s="242"/>
      <c r="D738" s="243" t="s">
        <v>183</v>
      </c>
      <c r="E738" s="244" t="s">
        <v>1</v>
      </c>
      <c r="F738" s="245" t="s">
        <v>926</v>
      </c>
      <c r="G738" s="242"/>
      <c r="H738" s="244" t="s">
        <v>1</v>
      </c>
      <c r="I738" s="246"/>
      <c r="J738" s="242"/>
      <c r="K738" s="242"/>
      <c r="L738" s="247"/>
      <c r="M738" s="248"/>
      <c r="N738" s="249"/>
      <c r="O738" s="249"/>
      <c r="P738" s="249"/>
      <c r="Q738" s="249"/>
      <c r="R738" s="249"/>
      <c r="S738" s="249"/>
      <c r="T738" s="25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1" t="s">
        <v>183</v>
      </c>
      <c r="AU738" s="251" t="s">
        <v>85</v>
      </c>
      <c r="AV738" s="13" t="s">
        <v>83</v>
      </c>
      <c r="AW738" s="13" t="s">
        <v>32</v>
      </c>
      <c r="AX738" s="13" t="s">
        <v>76</v>
      </c>
      <c r="AY738" s="251" t="s">
        <v>174</v>
      </c>
    </row>
    <row r="739" s="14" customFormat="1">
      <c r="A739" s="14"/>
      <c r="B739" s="252"/>
      <c r="C739" s="253"/>
      <c r="D739" s="243" t="s">
        <v>183</v>
      </c>
      <c r="E739" s="254" t="s">
        <v>1</v>
      </c>
      <c r="F739" s="255" t="s">
        <v>839</v>
      </c>
      <c r="G739" s="253"/>
      <c r="H739" s="256">
        <v>479.30000000000001</v>
      </c>
      <c r="I739" s="257"/>
      <c r="J739" s="253"/>
      <c r="K739" s="253"/>
      <c r="L739" s="258"/>
      <c r="M739" s="259"/>
      <c r="N739" s="260"/>
      <c r="O739" s="260"/>
      <c r="P739" s="260"/>
      <c r="Q739" s="260"/>
      <c r="R739" s="260"/>
      <c r="S739" s="260"/>
      <c r="T739" s="26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2" t="s">
        <v>183</v>
      </c>
      <c r="AU739" s="262" t="s">
        <v>85</v>
      </c>
      <c r="AV739" s="14" t="s">
        <v>85</v>
      </c>
      <c r="AW739" s="14" t="s">
        <v>32</v>
      </c>
      <c r="AX739" s="14" t="s">
        <v>76</v>
      </c>
      <c r="AY739" s="262" t="s">
        <v>174</v>
      </c>
    </row>
    <row r="740" s="15" customFormat="1">
      <c r="A740" s="15"/>
      <c r="B740" s="263"/>
      <c r="C740" s="264"/>
      <c r="D740" s="243" t="s">
        <v>183</v>
      </c>
      <c r="E740" s="265" t="s">
        <v>1</v>
      </c>
      <c r="F740" s="266" t="s">
        <v>187</v>
      </c>
      <c r="G740" s="264"/>
      <c r="H740" s="267">
        <v>479.30000000000001</v>
      </c>
      <c r="I740" s="268"/>
      <c r="J740" s="264"/>
      <c r="K740" s="264"/>
      <c r="L740" s="269"/>
      <c r="M740" s="270"/>
      <c r="N740" s="271"/>
      <c r="O740" s="271"/>
      <c r="P740" s="271"/>
      <c r="Q740" s="271"/>
      <c r="R740" s="271"/>
      <c r="S740" s="271"/>
      <c r="T740" s="272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73" t="s">
        <v>183</v>
      </c>
      <c r="AU740" s="273" t="s">
        <v>85</v>
      </c>
      <c r="AV740" s="15" t="s">
        <v>188</v>
      </c>
      <c r="AW740" s="15" t="s">
        <v>32</v>
      </c>
      <c r="AX740" s="15" t="s">
        <v>76</v>
      </c>
      <c r="AY740" s="273" t="s">
        <v>174</v>
      </c>
    </row>
    <row r="741" s="16" customFormat="1">
      <c r="A741" s="16"/>
      <c r="B741" s="274"/>
      <c r="C741" s="275"/>
      <c r="D741" s="243" t="s">
        <v>183</v>
      </c>
      <c r="E741" s="276" t="s">
        <v>1</v>
      </c>
      <c r="F741" s="277" t="s">
        <v>189</v>
      </c>
      <c r="G741" s="275"/>
      <c r="H741" s="278">
        <v>479.30000000000001</v>
      </c>
      <c r="I741" s="279"/>
      <c r="J741" s="275"/>
      <c r="K741" s="275"/>
      <c r="L741" s="280"/>
      <c r="M741" s="281"/>
      <c r="N741" s="282"/>
      <c r="O741" s="282"/>
      <c r="P741" s="282"/>
      <c r="Q741" s="282"/>
      <c r="R741" s="282"/>
      <c r="S741" s="282"/>
      <c r="T741" s="283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284" t="s">
        <v>183</v>
      </c>
      <c r="AU741" s="284" t="s">
        <v>85</v>
      </c>
      <c r="AV741" s="16" t="s">
        <v>181</v>
      </c>
      <c r="AW741" s="16" t="s">
        <v>32</v>
      </c>
      <c r="AX741" s="16" t="s">
        <v>83</v>
      </c>
      <c r="AY741" s="284" t="s">
        <v>174</v>
      </c>
    </row>
    <row r="742" s="2" customFormat="1" ht="24.15" customHeight="1">
      <c r="A742" s="39"/>
      <c r="B742" s="40"/>
      <c r="C742" s="228" t="s">
        <v>927</v>
      </c>
      <c r="D742" s="228" t="s">
        <v>176</v>
      </c>
      <c r="E742" s="229" t="s">
        <v>928</v>
      </c>
      <c r="F742" s="230" t="s">
        <v>929</v>
      </c>
      <c r="G742" s="231" t="s">
        <v>758</v>
      </c>
      <c r="H742" s="295"/>
      <c r="I742" s="233"/>
      <c r="J742" s="234">
        <f>ROUND(I742*H742,2)</f>
        <v>0</v>
      </c>
      <c r="K742" s="230" t="s">
        <v>180</v>
      </c>
      <c r="L742" s="45"/>
      <c r="M742" s="235" t="s">
        <v>1</v>
      </c>
      <c r="N742" s="236" t="s">
        <v>41</v>
      </c>
      <c r="O742" s="92"/>
      <c r="P742" s="237">
        <f>O742*H742</f>
        <v>0</v>
      </c>
      <c r="Q742" s="237">
        <v>0</v>
      </c>
      <c r="R742" s="237">
        <f>Q742*H742</f>
        <v>0</v>
      </c>
      <c r="S742" s="237">
        <v>0</v>
      </c>
      <c r="T742" s="238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9" t="s">
        <v>272</v>
      </c>
      <c r="AT742" s="239" t="s">
        <v>176</v>
      </c>
      <c r="AU742" s="239" t="s">
        <v>85</v>
      </c>
      <c r="AY742" s="18" t="s">
        <v>174</v>
      </c>
      <c r="BE742" s="240">
        <f>IF(N742="základní",J742,0)</f>
        <v>0</v>
      </c>
      <c r="BF742" s="240">
        <f>IF(N742="snížená",J742,0)</f>
        <v>0</v>
      </c>
      <c r="BG742" s="240">
        <f>IF(N742="zákl. přenesená",J742,0)</f>
        <v>0</v>
      </c>
      <c r="BH742" s="240">
        <f>IF(N742="sníž. přenesená",J742,0)</f>
        <v>0</v>
      </c>
      <c r="BI742" s="240">
        <f>IF(N742="nulová",J742,0)</f>
        <v>0</v>
      </c>
      <c r="BJ742" s="18" t="s">
        <v>83</v>
      </c>
      <c r="BK742" s="240">
        <f>ROUND(I742*H742,2)</f>
        <v>0</v>
      </c>
      <c r="BL742" s="18" t="s">
        <v>272</v>
      </c>
      <c r="BM742" s="239" t="s">
        <v>930</v>
      </c>
    </row>
    <row r="743" s="12" customFormat="1" ht="22.8" customHeight="1">
      <c r="A743" s="12"/>
      <c r="B743" s="212"/>
      <c r="C743" s="213"/>
      <c r="D743" s="214" t="s">
        <v>75</v>
      </c>
      <c r="E743" s="226" t="s">
        <v>931</v>
      </c>
      <c r="F743" s="226" t="s">
        <v>932</v>
      </c>
      <c r="G743" s="213"/>
      <c r="H743" s="213"/>
      <c r="I743" s="216"/>
      <c r="J743" s="227">
        <f>BK743</f>
        <v>0</v>
      </c>
      <c r="K743" s="213"/>
      <c r="L743" s="218"/>
      <c r="M743" s="219"/>
      <c r="N743" s="220"/>
      <c r="O743" s="220"/>
      <c r="P743" s="221">
        <f>SUM(P744:P775)</f>
        <v>0</v>
      </c>
      <c r="Q743" s="220"/>
      <c r="R743" s="221">
        <f>SUM(R744:R775)</f>
        <v>3.5447730000000002</v>
      </c>
      <c r="S743" s="220"/>
      <c r="T743" s="222">
        <f>SUM(T744:T775)</f>
        <v>0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23" t="s">
        <v>85</v>
      </c>
      <c r="AT743" s="224" t="s">
        <v>75</v>
      </c>
      <c r="AU743" s="224" t="s">
        <v>83</v>
      </c>
      <c r="AY743" s="223" t="s">
        <v>174</v>
      </c>
      <c r="BK743" s="225">
        <f>SUM(BK744:BK775)</f>
        <v>0</v>
      </c>
    </row>
    <row r="744" s="2" customFormat="1" ht="24.15" customHeight="1">
      <c r="A744" s="39"/>
      <c r="B744" s="40"/>
      <c r="C744" s="228" t="s">
        <v>933</v>
      </c>
      <c r="D744" s="228" t="s">
        <v>176</v>
      </c>
      <c r="E744" s="229" t="s">
        <v>934</v>
      </c>
      <c r="F744" s="230" t="s">
        <v>935</v>
      </c>
      <c r="G744" s="231" t="s">
        <v>179</v>
      </c>
      <c r="H744" s="232">
        <v>1.3500000000000001</v>
      </c>
      <c r="I744" s="233"/>
      <c r="J744" s="234">
        <f>ROUND(I744*H744,2)</f>
        <v>0</v>
      </c>
      <c r="K744" s="230" t="s">
        <v>180</v>
      </c>
      <c r="L744" s="45"/>
      <c r="M744" s="235" t="s">
        <v>1</v>
      </c>
      <c r="N744" s="236" t="s">
        <v>41</v>
      </c>
      <c r="O744" s="92"/>
      <c r="P744" s="237">
        <f>O744*H744</f>
        <v>0</v>
      </c>
      <c r="Q744" s="237">
        <v>0.02477</v>
      </c>
      <c r="R744" s="237">
        <f>Q744*H744</f>
        <v>0.033439500000000004</v>
      </c>
      <c r="S744" s="237">
        <v>0</v>
      </c>
      <c r="T744" s="238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9" t="s">
        <v>272</v>
      </c>
      <c r="AT744" s="239" t="s">
        <v>176</v>
      </c>
      <c r="AU744" s="239" t="s">
        <v>85</v>
      </c>
      <c r="AY744" s="18" t="s">
        <v>174</v>
      </c>
      <c r="BE744" s="240">
        <f>IF(N744="základní",J744,0)</f>
        <v>0</v>
      </c>
      <c r="BF744" s="240">
        <f>IF(N744="snížená",J744,0)</f>
        <v>0</v>
      </c>
      <c r="BG744" s="240">
        <f>IF(N744="zákl. přenesená",J744,0)</f>
        <v>0</v>
      </c>
      <c r="BH744" s="240">
        <f>IF(N744="sníž. přenesená",J744,0)</f>
        <v>0</v>
      </c>
      <c r="BI744" s="240">
        <f>IF(N744="nulová",J744,0)</f>
        <v>0</v>
      </c>
      <c r="BJ744" s="18" t="s">
        <v>83</v>
      </c>
      <c r="BK744" s="240">
        <f>ROUND(I744*H744,2)</f>
        <v>0</v>
      </c>
      <c r="BL744" s="18" t="s">
        <v>272</v>
      </c>
      <c r="BM744" s="239" t="s">
        <v>936</v>
      </c>
    </row>
    <row r="745" s="13" customFormat="1">
      <c r="A745" s="13"/>
      <c r="B745" s="241"/>
      <c r="C745" s="242"/>
      <c r="D745" s="243" t="s">
        <v>183</v>
      </c>
      <c r="E745" s="244" t="s">
        <v>1</v>
      </c>
      <c r="F745" s="245" t="s">
        <v>184</v>
      </c>
      <c r="G745" s="242"/>
      <c r="H745" s="244" t="s">
        <v>1</v>
      </c>
      <c r="I745" s="246"/>
      <c r="J745" s="242"/>
      <c r="K745" s="242"/>
      <c r="L745" s="247"/>
      <c r="M745" s="248"/>
      <c r="N745" s="249"/>
      <c r="O745" s="249"/>
      <c r="P745" s="249"/>
      <c r="Q745" s="249"/>
      <c r="R745" s="249"/>
      <c r="S745" s="249"/>
      <c r="T745" s="25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1" t="s">
        <v>183</v>
      </c>
      <c r="AU745" s="251" t="s">
        <v>85</v>
      </c>
      <c r="AV745" s="13" t="s">
        <v>83</v>
      </c>
      <c r="AW745" s="13" t="s">
        <v>32</v>
      </c>
      <c r="AX745" s="13" t="s">
        <v>76</v>
      </c>
      <c r="AY745" s="251" t="s">
        <v>174</v>
      </c>
    </row>
    <row r="746" s="14" customFormat="1">
      <c r="A746" s="14"/>
      <c r="B746" s="252"/>
      <c r="C746" s="253"/>
      <c r="D746" s="243" t="s">
        <v>183</v>
      </c>
      <c r="E746" s="254" t="s">
        <v>1</v>
      </c>
      <c r="F746" s="255" t="s">
        <v>937</v>
      </c>
      <c r="G746" s="253"/>
      <c r="H746" s="256">
        <v>1.3500000000000001</v>
      </c>
      <c r="I746" s="257"/>
      <c r="J746" s="253"/>
      <c r="K746" s="253"/>
      <c r="L746" s="258"/>
      <c r="M746" s="259"/>
      <c r="N746" s="260"/>
      <c r="O746" s="260"/>
      <c r="P746" s="260"/>
      <c r="Q746" s="260"/>
      <c r="R746" s="260"/>
      <c r="S746" s="260"/>
      <c r="T746" s="26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2" t="s">
        <v>183</v>
      </c>
      <c r="AU746" s="262" t="s">
        <v>85</v>
      </c>
      <c r="AV746" s="14" t="s">
        <v>85</v>
      </c>
      <c r="AW746" s="14" t="s">
        <v>32</v>
      </c>
      <c r="AX746" s="14" t="s">
        <v>76</v>
      </c>
      <c r="AY746" s="262" t="s">
        <v>174</v>
      </c>
    </row>
    <row r="747" s="15" customFormat="1">
      <c r="A747" s="15"/>
      <c r="B747" s="263"/>
      <c r="C747" s="264"/>
      <c r="D747" s="243" t="s">
        <v>183</v>
      </c>
      <c r="E747" s="265" t="s">
        <v>1</v>
      </c>
      <c r="F747" s="266" t="s">
        <v>187</v>
      </c>
      <c r="G747" s="264"/>
      <c r="H747" s="267">
        <v>1.3500000000000001</v>
      </c>
      <c r="I747" s="268"/>
      <c r="J747" s="264"/>
      <c r="K747" s="264"/>
      <c r="L747" s="269"/>
      <c r="M747" s="270"/>
      <c r="N747" s="271"/>
      <c r="O747" s="271"/>
      <c r="P747" s="271"/>
      <c r="Q747" s="271"/>
      <c r="R747" s="271"/>
      <c r="S747" s="271"/>
      <c r="T747" s="27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3" t="s">
        <v>183</v>
      </c>
      <c r="AU747" s="273" t="s">
        <v>85</v>
      </c>
      <c r="AV747" s="15" t="s">
        <v>188</v>
      </c>
      <c r="AW747" s="15" t="s">
        <v>32</v>
      </c>
      <c r="AX747" s="15" t="s">
        <v>76</v>
      </c>
      <c r="AY747" s="273" t="s">
        <v>174</v>
      </c>
    </row>
    <row r="748" s="16" customFormat="1">
      <c r="A748" s="16"/>
      <c r="B748" s="274"/>
      <c r="C748" s="275"/>
      <c r="D748" s="243" t="s">
        <v>183</v>
      </c>
      <c r="E748" s="276" t="s">
        <v>119</v>
      </c>
      <c r="F748" s="277" t="s">
        <v>189</v>
      </c>
      <c r="G748" s="275"/>
      <c r="H748" s="278">
        <v>1.3500000000000001</v>
      </c>
      <c r="I748" s="279"/>
      <c r="J748" s="275"/>
      <c r="K748" s="275"/>
      <c r="L748" s="280"/>
      <c r="M748" s="281"/>
      <c r="N748" s="282"/>
      <c r="O748" s="282"/>
      <c r="P748" s="282"/>
      <c r="Q748" s="282"/>
      <c r="R748" s="282"/>
      <c r="S748" s="282"/>
      <c r="T748" s="283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T748" s="284" t="s">
        <v>183</v>
      </c>
      <c r="AU748" s="284" t="s">
        <v>85</v>
      </c>
      <c r="AV748" s="16" t="s">
        <v>181</v>
      </c>
      <c r="AW748" s="16" t="s">
        <v>32</v>
      </c>
      <c r="AX748" s="16" t="s">
        <v>83</v>
      </c>
      <c r="AY748" s="284" t="s">
        <v>174</v>
      </c>
    </row>
    <row r="749" s="2" customFormat="1" ht="24.15" customHeight="1">
      <c r="A749" s="39"/>
      <c r="B749" s="40"/>
      <c r="C749" s="228" t="s">
        <v>938</v>
      </c>
      <c r="D749" s="228" t="s">
        <v>176</v>
      </c>
      <c r="E749" s="229" t="s">
        <v>939</v>
      </c>
      <c r="F749" s="230" t="s">
        <v>940</v>
      </c>
      <c r="G749" s="231" t="s">
        <v>179</v>
      </c>
      <c r="H749" s="232">
        <v>3.7799999999999998</v>
      </c>
      <c r="I749" s="233"/>
      <c r="J749" s="234">
        <f>ROUND(I749*H749,2)</f>
        <v>0</v>
      </c>
      <c r="K749" s="230" t="s">
        <v>180</v>
      </c>
      <c r="L749" s="45"/>
      <c r="M749" s="235" t="s">
        <v>1</v>
      </c>
      <c r="N749" s="236" t="s">
        <v>41</v>
      </c>
      <c r="O749" s="92"/>
      <c r="P749" s="237">
        <f>O749*H749</f>
        <v>0</v>
      </c>
      <c r="Q749" s="237">
        <v>0.047530000000000003</v>
      </c>
      <c r="R749" s="237">
        <f>Q749*H749</f>
        <v>0.1796634</v>
      </c>
      <c r="S749" s="237">
        <v>0</v>
      </c>
      <c r="T749" s="238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9" t="s">
        <v>272</v>
      </c>
      <c r="AT749" s="239" t="s">
        <v>176</v>
      </c>
      <c r="AU749" s="239" t="s">
        <v>85</v>
      </c>
      <c r="AY749" s="18" t="s">
        <v>174</v>
      </c>
      <c r="BE749" s="240">
        <f>IF(N749="základní",J749,0)</f>
        <v>0</v>
      </c>
      <c r="BF749" s="240">
        <f>IF(N749="snížená",J749,0)</f>
        <v>0</v>
      </c>
      <c r="BG749" s="240">
        <f>IF(N749="zákl. přenesená",J749,0)</f>
        <v>0</v>
      </c>
      <c r="BH749" s="240">
        <f>IF(N749="sníž. přenesená",J749,0)</f>
        <v>0</v>
      </c>
      <c r="BI749" s="240">
        <f>IF(N749="nulová",J749,0)</f>
        <v>0</v>
      </c>
      <c r="BJ749" s="18" t="s">
        <v>83</v>
      </c>
      <c r="BK749" s="240">
        <f>ROUND(I749*H749,2)</f>
        <v>0</v>
      </c>
      <c r="BL749" s="18" t="s">
        <v>272</v>
      </c>
      <c r="BM749" s="239" t="s">
        <v>941</v>
      </c>
    </row>
    <row r="750" s="13" customFormat="1">
      <c r="A750" s="13"/>
      <c r="B750" s="241"/>
      <c r="C750" s="242"/>
      <c r="D750" s="243" t="s">
        <v>183</v>
      </c>
      <c r="E750" s="244" t="s">
        <v>1</v>
      </c>
      <c r="F750" s="245" t="s">
        <v>184</v>
      </c>
      <c r="G750" s="242"/>
      <c r="H750" s="244" t="s">
        <v>1</v>
      </c>
      <c r="I750" s="246"/>
      <c r="J750" s="242"/>
      <c r="K750" s="242"/>
      <c r="L750" s="247"/>
      <c r="M750" s="248"/>
      <c r="N750" s="249"/>
      <c r="O750" s="249"/>
      <c r="P750" s="249"/>
      <c r="Q750" s="249"/>
      <c r="R750" s="249"/>
      <c r="S750" s="249"/>
      <c r="T750" s="25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1" t="s">
        <v>183</v>
      </c>
      <c r="AU750" s="251" t="s">
        <v>85</v>
      </c>
      <c r="AV750" s="13" t="s">
        <v>83</v>
      </c>
      <c r="AW750" s="13" t="s">
        <v>32</v>
      </c>
      <c r="AX750" s="13" t="s">
        <v>76</v>
      </c>
      <c r="AY750" s="251" t="s">
        <v>174</v>
      </c>
    </row>
    <row r="751" s="14" customFormat="1">
      <c r="A751" s="14"/>
      <c r="B751" s="252"/>
      <c r="C751" s="253"/>
      <c r="D751" s="243" t="s">
        <v>183</v>
      </c>
      <c r="E751" s="254" t="s">
        <v>1</v>
      </c>
      <c r="F751" s="255" t="s">
        <v>942</v>
      </c>
      <c r="G751" s="253"/>
      <c r="H751" s="256">
        <v>3.7799999999999998</v>
      </c>
      <c r="I751" s="257"/>
      <c r="J751" s="253"/>
      <c r="K751" s="253"/>
      <c r="L751" s="258"/>
      <c r="M751" s="259"/>
      <c r="N751" s="260"/>
      <c r="O751" s="260"/>
      <c r="P751" s="260"/>
      <c r="Q751" s="260"/>
      <c r="R751" s="260"/>
      <c r="S751" s="260"/>
      <c r="T751" s="26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2" t="s">
        <v>183</v>
      </c>
      <c r="AU751" s="262" t="s">
        <v>85</v>
      </c>
      <c r="AV751" s="14" t="s">
        <v>85</v>
      </c>
      <c r="AW751" s="14" t="s">
        <v>32</v>
      </c>
      <c r="AX751" s="14" t="s">
        <v>76</v>
      </c>
      <c r="AY751" s="262" t="s">
        <v>174</v>
      </c>
    </row>
    <row r="752" s="15" customFormat="1">
      <c r="A752" s="15"/>
      <c r="B752" s="263"/>
      <c r="C752" s="264"/>
      <c r="D752" s="243" t="s">
        <v>183</v>
      </c>
      <c r="E752" s="265" t="s">
        <v>1</v>
      </c>
      <c r="F752" s="266" t="s">
        <v>187</v>
      </c>
      <c r="G752" s="264"/>
      <c r="H752" s="267">
        <v>3.7799999999999998</v>
      </c>
      <c r="I752" s="268"/>
      <c r="J752" s="264"/>
      <c r="K752" s="264"/>
      <c r="L752" s="269"/>
      <c r="M752" s="270"/>
      <c r="N752" s="271"/>
      <c r="O752" s="271"/>
      <c r="P752" s="271"/>
      <c r="Q752" s="271"/>
      <c r="R752" s="271"/>
      <c r="S752" s="271"/>
      <c r="T752" s="272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73" t="s">
        <v>183</v>
      </c>
      <c r="AU752" s="273" t="s">
        <v>85</v>
      </c>
      <c r="AV752" s="15" t="s">
        <v>188</v>
      </c>
      <c r="AW752" s="15" t="s">
        <v>32</v>
      </c>
      <c r="AX752" s="15" t="s">
        <v>76</v>
      </c>
      <c r="AY752" s="273" t="s">
        <v>174</v>
      </c>
    </row>
    <row r="753" s="16" customFormat="1">
      <c r="A753" s="16"/>
      <c r="B753" s="274"/>
      <c r="C753" s="275"/>
      <c r="D753" s="243" t="s">
        <v>183</v>
      </c>
      <c r="E753" s="276" t="s">
        <v>121</v>
      </c>
      <c r="F753" s="277" t="s">
        <v>189</v>
      </c>
      <c r="G753" s="275"/>
      <c r="H753" s="278">
        <v>3.7799999999999998</v>
      </c>
      <c r="I753" s="279"/>
      <c r="J753" s="275"/>
      <c r="K753" s="275"/>
      <c r="L753" s="280"/>
      <c r="M753" s="281"/>
      <c r="N753" s="282"/>
      <c r="O753" s="282"/>
      <c r="P753" s="282"/>
      <c r="Q753" s="282"/>
      <c r="R753" s="282"/>
      <c r="S753" s="282"/>
      <c r="T753" s="283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84" t="s">
        <v>183</v>
      </c>
      <c r="AU753" s="284" t="s">
        <v>85</v>
      </c>
      <c r="AV753" s="16" t="s">
        <v>181</v>
      </c>
      <c r="AW753" s="16" t="s">
        <v>32</v>
      </c>
      <c r="AX753" s="16" t="s">
        <v>83</v>
      </c>
      <c r="AY753" s="284" t="s">
        <v>174</v>
      </c>
    </row>
    <row r="754" s="2" customFormat="1" ht="24.15" customHeight="1">
      <c r="A754" s="39"/>
      <c r="B754" s="40"/>
      <c r="C754" s="228" t="s">
        <v>943</v>
      </c>
      <c r="D754" s="228" t="s">
        <v>176</v>
      </c>
      <c r="E754" s="229" t="s">
        <v>944</v>
      </c>
      <c r="F754" s="230" t="s">
        <v>945</v>
      </c>
      <c r="G754" s="231" t="s">
        <v>179</v>
      </c>
      <c r="H754" s="232">
        <v>65.974999999999994</v>
      </c>
      <c r="I754" s="233"/>
      <c r="J754" s="234">
        <f>ROUND(I754*H754,2)</f>
        <v>0</v>
      </c>
      <c r="K754" s="230" t="s">
        <v>180</v>
      </c>
      <c r="L754" s="45"/>
      <c r="M754" s="235" t="s">
        <v>1</v>
      </c>
      <c r="N754" s="236" t="s">
        <v>41</v>
      </c>
      <c r="O754" s="92"/>
      <c r="P754" s="237">
        <f>O754*H754</f>
        <v>0</v>
      </c>
      <c r="Q754" s="237">
        <v>0.01124</v>
      </c>
      <c r="R754" s="237">
        <f>Q754*H754</f>
        <v>0.74155899999999997</v>
      </c>
      <c r="S754" s="237">
        <v>0</v>
      </c>
      <c r="T754" s="238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9" t="s">
        <v>272</v>
      </c>
      <c r="AT754" s="239" t="s">
        <v>176</v>
      </c>
      <c r="AU754" s="239" t="s">
        <v>85</v>
      </c>
      <c r="AY754" s="18" t="s">
        <v>174</v>
      </c>
      <c r="BE754" s="240">
        <f>IF(N754="základní",J754,0)</f>
        <v>0</v>
      </c>
      <c r="BF754" s="240">
        <f>IF(N754="snížená",J754,0)</f>
        <v>0</v>
      </c>
      <c r="BG754" s="240">
        <f>IF(N754="zákl. přenesená",J754,0)</f>
        <v>0</v>
      </c>
      <c r="BH754" s="240">
        <f>IF(N754="sníž. přenesená",J754,0)</f>
        <v>0</v>
      </c>
      <c r="BI754" s="240">
        <f>IF(N754="nulová",J754,0)</f>
        <v>0</v>
      </c>
      <c r="BJ754" s="18" t="s">
        <v>83</v>
      </c>
      <c r="BK754" s="240">
        <f>ROUND(I754*H754,2)</f>
        <v>0</v>
      </c>
      <c r="BL754" s="18" t="s">
        <v>272</v>
      </c>
      <c r="BM754" s="239" t="s">
        <v>946</v>
      </c>
    </row>
    <row r="755" s="13" customFormat="1">
      <c r="A755" s="13"/>
      <c r="B755" s="241"/>
      <c r="C755" s="242"/>
      <c r="D755" s="243" t="s">
        <v>183</v>
      </c>
      <c r="E755" s="244" t="s">
        <v>1</v>
      </c>
      <c r="F755" s="245" t="s">
        <v>947</v>
      </c>
      <c r="G755" s="242"/>
      <c r="H755" s="244" t="s">
        <v>1</v>
      </c>
      <c r="I755" s="246"/>
      <c r="J755" s="242"/>
      <c r="K755" s="242"/>
      <c r="L755" s="247"/>
      <c r="M755" s="248"/>
      <c r="N755" s="249"/>
      <c r="O755" s="249"/>
      <c r="P755" s="249"/>
      <c r="Q755" s="249"/>
      <c r="R755" s="249"/>
      <c r="S755" s="249"/>
      <c r="T755" s="25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1" t="s">
        <v>183</v>
      </c>
      <c r="AU755" s="251" t="s">
        <v>85</v>
      </c>
      <c r="AV755" s="13" t="s">
        <v>83</v>
      </c>
      <c r="AW755" s="13" t="s">
        <v>32</v>
      </c>
      <c r="AX755" s="13" t="s">
        <v>76</v>
      </c>
      <c r="AY755" s="251" t="s">
        <v>174</v>
      </c>
    </row>
    <row r="756" s="14" customFormat="1">
      <c r="A756" s="14"/>
      <c r="B756" s="252"/>
      <c r="C756" s="253"/>
      <c r="D756" s="243" t="s">
        <v>183</v>
      </c>
      <c r="E756" s="254" t="s">
        <v>1</v>
      </c>
      <c r="F756" s="255" t="s">
        <v>948</v>
      </c>
      <c r="G756" s="253"/>
      <c r="H756" s="256">
        <v>17.875</v>
      </c>
      <c r="I756" s="257"/>
      <c r="J756" s="253"/>
      <c r="K756" s="253"/>
      <c r="L756" s="258"/>
      <c r="M756" s="259"/>
      <c r="N756" s="260"/>
      <c r="O756" s="260"/>
      <c r="P756" s="260"/>
      <c r="Q756" s="260"/>
      <c r="R756" s="260"/>
      <c r="S756" s="260"/>
      <c r="T756" s="26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2" t="s">
        <v>183</v>
      </c>
      <c r="AU756" s="262" t="s">
        <v>85</v>
      </c>
      <c r="AV756" s="14" t="s">
        <v>85</v>
      </c>
      <c r="AW756" s="14" t="s">
        <v>32</v>
      </c>
      <c r="AX756" s="14" t="s">
        <v>76</v>
      </c>
      <c r="AY756" s="262" t="s">
        <v>174</v>
      </c>
    </row>
    <row r="757" s="13" customFormat="1">
      <c r="A757" s="13"/>
      <c r="B757" s="241"/>
      <c r="C757" s="242"/>
      <c r="D757" s="243" t="s">
        <v>183</v>
      </c>
      <c r="E757" s="244" t="s">
        <v>1</v>
      </c>
      <c r="F757" s="245" t="s">
        <v>949</v>
      </c>
      <c r="G757" s="242"/>
      <c r="H757" s="244" t="s">
        <v>1</v>
      </c>
      <c r="I757" s="246"/>
      <c r="J757" s="242"/>
      <c r="K757" s="242"/>
      <c r="L757" s="247"/>
      <c r="M757" s="248"/>
      <c r="N757" s="249"/>
      <c r="O757" s="249"/>
      <c r="P757" s="249"/>
      <c r="Q757" s="249"/>
      <c r="R757" s="249"/>
      <c r="S757" s="249"/>
      <c r="T757" s="25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1" t="s">
        <v>183</v>
      </c>
      <c r="AU757" s="251" t="s">
        <v>85</v>
      </c>
      <c r="AV757" s="13" t="s">
        <v>83</v>
      </c>
      <c r="AW757" s="13" t="s">
        <v>32</v>
      </c>
      <c r="AX757" s="13" t="s">
        <v>76</v>
      </c>
      <c r="AY757" s="251" t="s">
        <v>174</v>
      </c>
    </row>
    <row r="758" s="14" customFormat="1">
      <c r="A758" s="14"/>
      <c r="B758" s="252"/>
      <c r="C758" s="253"/>
      <c r="D758" s="243" t="s">
        <v>183</v>
      </c>
      <c r="E758" s="254" t="s">
        <v>1</v>
      </c>
      <c r="F758" s="255" t="s">
        <v>950</v>
      </c>
      <c r="G758" s="253"/>
      <c r="H758" s="256">
        <v>24.050000000000001</v>
      </c>
      <c r="I758" s="257"/>
      <c r="J758" s="253"/>
      <c r="K758" s="253"/>
      <c r="L758" s="258"/>
      <c r="M758" s="259"/>
      <c r="N758" s="260"/>
      <c r="O758" s="260"/>
      <c r="P758" s="260"/>
      <c r="Q758" s="260"/>
      <c r="R758" s="260"/>
      <c r="S758" s="260"/>
      <c r="T758" s="26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2" t="s">
        <v>183</v>
      </c>
      <c r="AU758" s="262" t="s">
        <v>85</v>
      </c>
      <c r="AV758" s="14" t="s">
        <v>85</v>
      </c>
      <c r="AW758" s="14" t="s">
        <v>32</v>
      </c>
      <c r="AX758" s="14" t="s">
        <v>76</v>
      </c>
      <c r="AY758" s="262" t="s">
        <v>174</v>
      </c>
    </row>
    <row r="759" s="13" customFormat="1">
      <c r="A759" s="13"/>
      <c r="B759" s="241"/>
      <c r="C759" s="242"/>
      <c r="D759" s="243" t="s">
        <v>183</v>
      </c>
      <c r="E759" s="244" t="s">
        <v>1</v>
      </c>
      <c r="F759" s="245" t="s">
        <v>951</v>
      </c>
      <c r="G759" s="242"/>
      <c r="H759" s="244" t="s">
        <v>1</v>
      </c>
      <c r="I759" s="246"/>
      <c r="J759" s="242"/>
      <c r="K759" s="242"/>
      <c r="L759" s="247"/>
      <c r="M759" s="248"/>
      <c r="N759" s="249"/>
      <c r="O759" s="249"/>
      <c r="P759" s="249"/>
      <c r="Q759" s="249"/>
      <c r="R759" s="249"/>
      <c r="S759" s="249"/>
      <c r="T759" s="25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1" t="s">
        <v>183</v>
      </c>
      <c r="AU759" s="251" t="s">
        <v>85</v>
      </c>
      <c r="AV759" s="13" t="s">
        <v>83</v>
      </c>
      <c r="AW759" s="13" t="s">
        <v>32</v>
      </c>
      <c r="AX759" s="13" t="s">
        <v>76</v>
      </c>
      <c r="AY759" s="251" t="s">
        <v>174</v>
      </c>
    </row>
    <row r="760" s="14" customFormat="1">
      <c r="A760" s="14"/>
      <c r="B760" s="252"/>
      <c r="C760" s="253"/>
      <c r="D760" s="243" t="s">
        <v>183</v>
      </c>
      <c r="E760" s="254" t="s">
        <v>1</v>
      </c>
      <c r="F760" s="255" t="s">
        <v>950</v>
      </c>
      <c r="G760" s="253"/>
      <c r="H760" s="256">
        <v>24.050000000000001</v>
      </c>
      <c r="I760" s="257"/>
      <c r="J760" s="253"/>
      <c r="K760" s="253"/>
      <c r="L760" s="258"/>
      <c r="M760" s="259"/>
      <c r="N760" s="260"/>
      <c r="O760" s="260"/>
      <c r="P760" s="260"/>
      <c r="Q760" s="260"/>
      <c r="R760" s="260"/>
      <c r="S760" s="260"/>
      <c r="T760" s="26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2" t="s">
        <v>183</v>
      </c>
      <c r="AU760" s="262" t="s">
        <v>85</v>
      </c>
      <c r="AV760" s="14" t="s">
        <v>85</v>
      </c>
      <c r="AW760" s="14" t="s">
        <v>32</v>
      </c>
      <c r="AX760" s="14" t="s">
        <v>76</v>
      </c>
      <c r="AY760" s="262" t="s">
        <v>174</v>
      </c>
    </row>
    <row r="761" s="15" customFormat="1">
      <c r="A761" s="15"/>
      <c r="B761" s="263"/>
      <c r="C761" s="264"/>
      <c r="D761" s="243" t="s">
        <v>183</v>
      </c>
      <c r="E761" s="265" t="s">
        <v>123</v>
      </c>
      <c r="F761" s="266" t="s">
        <v>187</v>
      </c>
      <c r="G761" s="264"/>
      <c r="H761" s="267">
        <v>65.974999999999994</v>
      </c>
      <c r="I761" s="268"/>
      <c r="J761" s="264"/>
      <c r="K761" s="264"/>
      <c r="L761" s="269"/>
      <c r="M761" s="270"/>
      <c r="N761" s="271"/>
      <c r="O761" s="271"/>
      <c r="P761" s="271"/>
      <c r="Q761" s="271"/>
      <c r="R761" s="271"/>
      <c r="S761" s="271"/>
      <c r="T761" s="272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3" t="s">
        <v>183</v>
      </c>
      <c r="AU761" s="273" t="s">
        <v>85</v>
      </c>
      <c r="AV761" s="15" t="s">
        <v>188</v>
      </c>
      <c r="AW761" s="15" t="s">
        <v>32</v>
      </c>
      <c r="AX761" s="15" t="s">
        <v>76</v>
      </c>
      <c r="AY761" s="273" t="s">
        <v>174</v>
      </c>
    </row>
    <row r="762" s="16" customFormat="1">
      <c r="A762" s="16"/>
      <c r="B762" s="274"/>
      <c r="C762" s="275"/>
      <c r="D762" s="243" t="s">
        <v>183</v>
      </c>
      <c r="E762" s="276" t="s">
        <v>1</v>
      </c>
      <c r="F762" s="277" t="s">
        <v>189</v>
      </c>
      <c r="G762" s="275"/>
      <c r="H762" s="278">
        <v>65.974999999999994</v>
      </c>
      <c r="I762" s="279"/>
      <c r="J762" s="275"/>
      <c r="K762" s="275"/>
      <c r="L762" s="280"/>
      <c r="M762" s="281"/>
      <c r="N762" s="282"/>
      <c r="O762" s="282"/>
      <c r="P762" s="282"/>
      <c r="Q762" s="282"/>
      <c r="R762" s="282"/>
      <c r="S762" s="282"/>
      <c r="T762" s="283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84" t="s">
        <v>183</v>
      </c>
      <c r="AU762" s="284" t="s">
        <v>85</v>
      </c>
      <c r="AV762" s="16" t="s">
        <v>181</v>
      </c>
      <c r="AW762" s="16" t="s">
        <v>32</v>
      </c>
      <c r="AX762" s="16" t="s">
        <v>83</v>
      </c>
      <c r="AY762" s="284" t="s">
        <v>174</v>
      </c>
    </row>
    <row r="763" s="2" customFormat="1" ht="21.75" customHeight="1">
      <c r="A763" s="39"/>
      <c r="B763" s="40"/>
      <c r="C763" s="228" t="s">
        <v>952</v>
      </c>
      <c r="D763" s="228" t="s">
        <v>176</v>
      </c>
      <c r="E763" s="229" t="s">
        <v>953</v>
      </c>
      <c r="F763" s="230" t="s">
        <v>954</v>
      </c>
      <c r="G763" s="231" t="s">
        <v>439</v>
      </c>
      <c r="H763" s="232">
        <v>253.37000000000001</v>
      </c>
      <c r="I763" s="233"/>
      <c r="J763" s="234">
        <f>ROUND(I763*H763,2)</f>
        <v>0</v>
      </c>
      <c r="K763" s="230" t="s">
        <v>180</v>
      </c>
      <c r="L763" s="45"/>
      <c r="M763" s="235" t="s">
        <v>1</v>
      </c>
      <c r="N763" s="236" t="s">
        <v>41</v>
      </c>
      <c r="O763" s="92"/>
      <c r="P763" s="237">
        <f>O763*H763</f>
        <v>0</v>
      </c>
      <c r="Q763" s="237">
        <v>0.010030000000000001</v>
      </c>
      <c r="R763" s="237">
        <f>Q763*H763</f>
        <v>2.5413011000000001</v>
      </c>
      <c r="S763" s="237">
        <v>0</v>
      </c>
      <c r="T763" s="238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9" t="s">
        <v>272</v>
      </c>
      <c r="AT763" s="239" t="s">
        <v>176</v>
      </c>
      <c r="AU763" s="239" t="s">
        <v>85</v>
      </c>
      <c r="AY763" s="18" t="s">
        <v>174</v>
      </c>
      <c r="BE763" s="240">
        <f>IF(N763="základní",J763,0)</f>
        <v>0</v>
      </c>
      <c r="BF763" s="240">
        <f>IF(N763="snížená",J763,0)</f>
        <v>0</v>
      </c>
      <c r="BG763" s="240">
        <f>IF(N763="zákl. přenesená",J763,0)</f>
        <v>0</v>
      </c>
      <c r="BH763" s="240">
        <f>IF(N763="sníž. přenesená",J763,0)</f>
        <v>0</v>
      </c>
      <c r="BI763" s="240">
        <f>IF(N763="nulová",J763,0)</f>
        <v>0</v>
      </c>
      <c r="BJ763" s="18" t="s">
        <v>83</v>
      </c>
      <c r="BK763" s="240">
        <f>ROUND(I763*H763,2)</f>
        <v>0</v>
      </c>
      <c r="BL763" s="18" t="s">
        <v>272</v>
      </c>
      <c r="BM763" s="239" t="s">
        <v>955</v>
      </c>
    </row>
    <row r="764" s="13" customFormat="1">
      <c r="A764" s="13"/>
      <c r="B764" s="241"/>
      <c r="C764" s="242"/>
      <c r="D764" s="243" t="s">
        <v>183</v>
      </c>
      <c r="E764" s="244" t="s">
        <v>1</v>
      </c>
      <c r="F764" s="245" t="s">
        <v>956</v>
      </c>
      <c r="G764" s="242"/>
      <c r="H764" s="244" t="s">
        <v>1</v>
      </c>
      <c r="I764" s="246"/>
      <c r="J764" s="242"/>
      <c r="K764" s="242"/>
      <c r="L764" s="247"/>
      <c r="M764" s="248"/>
      <c r="N764" s="249"/>
      <c r="O764" s="249"/>
      <c r="P764" s="249"/>
      <c r="Q764" s="249"/>
      <c r="R764" s="249"/>
      <c r="S764" s="249"/>
      <c r="T764" s="25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1" t="s">
        <v>183</v>
      </c>
      <c r="AU764" s="251" t="s">
        <v>85</v>
      </c>
      <c r="AV764" s="13" t="s">
        <v>83</v>
      </c>
      <c r="AW764" s="13" t="s">
        <v>32</v>
      </c>
      <c r="AX764" s="13" t="s">
        <v>76</v>
      </c>
      <c r="AY764" s="251" t="s">
        <v>174</v>
      </c>
    </row>
    <row r="765" s="14" customFormat="1">
      <c r="A765" s="14"/>
      <c r="B765" s="252"/>
      <c r="C765" s="253"/>
      <c r="D765" s="243" t="s">
        <v>183</v>
      </c>
      <c r="E765" s="254" t="s">
        <v>1</v>
      </c>
      <c r="F765" s="255" t="s">
        <v>957</v>
      </c>
      <c r="G765" s="253"/>
      <c r="H765" s="256">
        <v>38.899999999999999</v>
      </c>
      <c r="I765" s="257"/>
      <c r="J765" s="253"/>
      <c r="K765" s="253"/>
      <c r="L765" s="258"/>
      <c r="M765" s="259"/>
      <c r="N765" s="260"/>
      <c r="O765" s="260"/>
      <c r="P765" s="260"/>
      <c r="Q765" s="260"/>
      <c r="R765" s="260"/>
      <c r="S765" s="260"/>
      <c r="T765" s="26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2" t="s">
        <v>183</v>
      </c>
      <c r="AU765" s="262" t="s">
        <v>85</v>
      </c>
      <c r="AV765" s="14" t="s">
        <v>85</v>
      </c>
      <c r="AW765" s="14" t="s">
        <v>32</v>
      </c>
      <c r="AX765" s="14" t="s">
        <v>76</v>
      </c>
      <c r="AY765" s="262" t="s">
        <v>174</v>
      </c>
    </row>
    <row r="766" s="14" customFormat="1">
      <c r="A766" s="14"/>
      <c r="B766" s="252"/>
      <c r="C766" s="253"/>
      <c r="D766" s="243" t="s">
        <v>183</v>
      </c>
      <c r="E766" s="254" t="s">
        <v>1</v>
      </c>
      <c r="F766" s="255" t="s">
        <v>958</v>
      </c>
      <c r="G766" s="253"/>
      <c r="H766" s="256">
        <v>43.030000000000001</v>
      </c>
      <c r="I766" s="257"/>
      <c r="J766" s="253"/>
      <c r="K766" s="253"/>
      <c r="L766" s="258"/>
      <c r="M766" s="259"/>
      <c r="N766" s="260"/>
      <c r="O766" s="260"/>
      <c r="P766" s="260"/>
      <c r="Q766" s="260"/>
      <c r="R766" s="260"/>
      <c r="S766" s="260"/>
      <c r="T766" s="26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2" t="s">
        <v>183</v>
      </c>
      <c r="AU766" s="262" t="s">
        <v>85</v>
      </c>
      <c r="AV766" s="14" t="s">
        <v>85</v>
      </c>
      <c r="AW766" s="14" t="s">
        <v>32</v>
      </c>
      <c r="AX766" s="14" t="s">
        <v>76</v>
      </c>
      <c r="AY766" s="262" t="s">
        <v>174</v>
      </c>
    </row>
    <row r="767" s="14" customFormat="1">
      <c r="A767" s="14"/>
      <c r="B767" s="252"/>
      <c r="C767" s="253"/>
      <c r="D767" s="243" t="s">
        <v>183</v>
      </c>
      <c r="E767" s="254" t="s">
        <v>1</v>
      </c>
      <c r="F767" s="255" t="s">
        <v>959</v>
      </c>
      <c r="G767" s="253"/>
      <c r="H767" s="256">
        <v>85.719999999999999</v>
      </c>
      <c r="I767" s="257"/>
      <c r="J767" s="253"/>
      <c r="K767" s="253"/>
      <c r="L767" s="258"/>
      <c r="M767" s="259"/>
      <c r="N767" s="260"/>
      <c r="O767" s="260"/>
      <c r="P767" s="260"/>
      <c r="Q767" s="260"/>
      <c r="R767" s="260"/>
      <c r="S767" s="260"/>
      <c r="T767" s="26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2" t="s">
        <v>183</v>
      </c>
      <c r="AU767" s="262" t="s">
        <v>85</v>
      </c>
      <c r="AV767" s="14" t="s">
        <v>85</v>
      </c>
      <c r="AW767" s="14" t="s">
        <v>32</v>
      </c>
      <c r="AX767" s="14" t="s">
        <v>76</v>
      </c>
      <c r="AY767" s="262" t="s">
        <v>174</v>
      </c>
    </row>
    <row r="768" s="14" customFormat="1">
      <c r="A768" s="14"/>
      <c r="B768" s="252"/>
      <c r="C768" s="253"/>
      <c r="D768" s="243" t="s">
        <v>183</v>
      </c>
      <c r="E768" s="254" t="s">
        <v>1</v>
      </c>
      <c r="F768" s="255" t="s">
        <v>960</v>
      </c>
      <c r="G768" s="253"/>
      <c r="H768" s="256">
        <v>85.719999999999999</v>
      </c>
      <c r="I768" s="257"/>
      <c r="J768" s="253"/>
      <c r="K768" s="253"/>
      <c r="L768" s="258"/>
      <c r="M768" s="259"/>
      <c r="N768" s="260"/>
      <c r="O768" s="260"/>
      <c r="P768" s="260"/>
      <c r="Q768" s="260"/>
      <c r="R768" s="260"/>
      <c r="S768" s="260"/>
      <c r="T768" s="26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2" t="s">
        <v>183</v>
      </c>
      <c r="AU768" s="262" t="s">
        <v>85</v>
      </c>
      <c r="AV768" s="14" t="s">
        <v>85</v>
      </c>
      <c r="AW768" s="14" t="s">
        <v>32</v>
      </c>
      <c r="AX768" s="14" t="s">
        <v>76</v>
      </c>
      <c r="AY768" s="262" t="s">
        <v>174</v>
      </c>
    </row>
    <row r="769" s="15" customFormat="1">
      <c r="A769" s="15"/>
      <c r="B769" s="263"/>
      <c r="C769" s="264"/>
      <c r="D769" s="243" t="s">
        <v>183</v>
      </c>
      <c r="E769" s="265" t="s">
        <v>125</v>
      </c>
      <c r="F769" s="266" t="s">
        <v>187</v>
      </c>
      <c r="G769" s="264"/>
      <c r="H769" s="267">
        <v>253.37000000000001</v>
      </c>
      <c r="I769" s="268"/>
      <c r="J769" s="264"/>
      <c r="K769" s="264"/>
      <c r="L769" s="269"/>
      <c r="M769" s="270"/>
      <c r="N769" s="271"/>
      <c r="O769" s="271"/>
      <c r="P769" s="271"/>
      <c r="Q769" s="271"/>
      <c r="R769" s="271"/>
      <c r="S769" s="271"/>
      <c r="T769" s="272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73" t="s">
        <v>183</v>
      </c>
      <c r="AU769" s="273" t="s">
        <v>85</v>
      </c>
      <c r="AV769" s="15" t="s">
        <v>188</v>
      </c>
      <c r="AW769" s="15" t="s">
        <v>32</v>
      </c>
      <c r="AX769" s="15" t="s">
        <v>76</v>
      </c>
      <c r="AY769" s="273" t="s">
        <v>174</v>
      </c>
    </row>
    <row r="770" s="16" customFormat="1">
      <c r="A770" s="16"/>
      <c r="B770" s="274"/>
      <c r="C770" s="275"/>
      <c r="D770" s="243" t="s">
        <v>183</v>
      </c>
      <c r="E770" s="276" t="s">
        <v>1</v>
      </c>
      <c r="F770" s="277" t="s">
        <v>189</v>
      </c>
      <c r="G770" s="275"/>
      <c r="H770" s="278">
        <v>253.37000000000001</v>
      </c>
      <c r="I770" s="279"/>
      <c r="J770" s="275"/>
      <c r="K770" s="275"/>
      <c r="L770" s="280"/>
      <c r="M770" s="281"/>
      <c r="N770" s="282"/>
      <c r="O770" s="282"/>
      <c r="P770" s="282"/>
      <c r="Q770" s="282"/>
      <c r="R770" s="282"/>
      <c r="S770" s="282"/>
      <c r="T770" s="283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T770" s="284" t="s">
        <v>183</v>
      </c>
      <c r="AU770" s="284" t="s">
        <v>85</v>
      </c>
      <c r="AV770" s="16" t="s">
        <v>181</v>
      </c>
      <c r="AW770" s="16" t="s">
        <v>32</v>
      </c>
      <c r="AX770" s="16" t="s">
        <v>83</v>
      </c>
      <c r="AY770" s="284" t="s">
        <v>174</v>
      </c>
    </row>
    <row r="771" s="2" customFormat="1" ht="24.15" customHeight="1">
      <c r="A771" s="39"/>
      <c r="B771" s="40"/>
      <c r="C771" s="228" t="s">
        <v>961</v>
      </c>
      <c r="D771" s="228" t="s">
        <v>176</v>
      </c>
      <c r="E771" s="229" t="s">
        <v>962</v>
      </c>
      <c r="F771" s="230" t="s">
        <v>963</v>
      </c>
      <c r="G771" s="231" t="s">
        <v>179</v>
      </c>
      <c r="H771" s="232">
        <v>3</v>
      </c>
      <c r="I771" s="233"/>
      <c r="J771" s="234">
        <f>ROUND(I771*H771,2)</f>
        <v>0</v>
      </c>
      <c r="K771" s="230" t="s">
        <v>180</v>
      </c>
      <c r="L771" s="45"/>
      <c r="M771" s="235" t="s">
        <v>1</v>
      </c>
      <c r="N771" s="236" t="s">
        <v>41</v>
      </c>
      <c r="O771" s="92"/>
      <c r="P771" s="237">
        <f>O771*H771</f>
        <v>0</v>
      </c>
      <c r="Q771" s="237">
        <v>0.01627</v>
      </c>
      <c r="R771" s="237">
        <f>Q771*H771</f>
        <v>0.048809999999999999</v>
      </c>
      <c r="S771" s="237">
        <v>0</v>
      </c>
      <c r="T771" s="238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9" t="s">
        <v>272</v>
      </c>
      <c r="AT771" s="239" t="s">
        <v>176</v>
      </c>
      <c r="AU771" s="239" t="s">
        <v>85</v>
      </c>
      <c r="AY771" s="18" t="s">
        <v>174</v>
      </c>
      <c r="BE771" s="240">
        <f>IF(N771="základní",J771,0)</f>
        <v>0</v>
      </c>
      <c r="BF771" s="240">
        <f>IF(N771="snížená",J771,0)</f>
        <v>0</v>
      </c>
      <c r="BG771" s="240">
        <f>IF(N771="zákl. přenesená",J771,0)</f>
        <v>0</v>
      </c>
      <c r="BH771" s="240">
        <f>IF(N771="sníž. přenesená",J771,0)</f>
        <v>0</v>
      </c>
      <c r="BI771" s="240">
        <f>IF(N771="nulová",J771,0)</f>
        <v>0</v>
      </c>
      <c r="BJ771" s="18" t="s">
        <v>83</v>
      </c>
      <c r="BK771" s="240">
        <f>ROUND(I771*H771,2)</f>
        <v>0</v>
      </c>
      <c r="BL771" s="18" t="s">
        <v>272</v>
      </c>
      <c r="BM771" s="239" t="s">
        <v>964</v>
      </c>
    </row>
    <row r="772" s="14" customFormat="1">
      <c r="A772" s="14"/>
      <c r="B772" s="252"/>
      <c r="C772" s="253"/>
      <c r="D772" s="243" t="s">
        <v>183</v>
      </c>
      <c r="E772" s="254" t="s">
        <v>1</v>
      </c>
      <c r="F772" s="255" t="s">
        <v>965</v>
      </c>
      <c r="G772" s="253"/>
      <c r="H772" s="256">
        <v>3</v>
      </c>
      <c r="I772" s="257"/>
      <c r="J772" s="253"/>
      <c r="K772" s="253"/>
      <c r="L772" s="258"/>
      <c r="M772" s="259"/>
      <c r="N772" s="260"/>
      <c r="O772" s="260"/>
      <c r="P772" s="260"/>
      <c r="Q772" s="260"/>
      <c r="R772" s="260"/>
      <c r="S772" s="260"/>
      <c r="T772" s="26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2" t="s">
        <v>183</v>
      </c>
      <c r="AU772" s="262" t="s">
        <v>85</v>
      </c>
      <c r="AV772" s="14" t="s">
        <v>85</v>
      </c>
      <c r="AW772" s="14" t="s">
        <v>32</v>
      </c>
      <c r="AX772" s="14" t="s">
        <v>76</v>
      </c>
      <c r="AY772" s="262" t="s">
        <v>174</v>
      </c>
    </row>
    <row r="773" s="15" customFormat="1">
      <c r="A773" s="15"/>
      <c r="B773" s="263"/>
      <c r="C773" s="264"/>
      <c r="D773" s="243" t="s">
        <v>183</v>
      </c>
      <c r="E773" s="265" t="s">
        <v>1</v>
      </c>
      <c r="F773" s="266" t="s">
        <v>187</v>
      </c>
      <c r="G773" s="264"/>
      <c r="H773" s="267">
        <v>3</v>
      </c>
      <c r="I773" s="268"/>
      <c r="J773" s="264"/>
      <c r="K773" s="264"/>
      <c r="L773" s="269"/>
      <c r="M773" s="270"/>
      <c r="N773" s="271"/>
      <c r="O773" s="271"/>
      <c r="P773" s="271"/>
      <c r="Q773" s="271"/>
      <c r="R773" s="271"/>
      <c r="S773" s="271"/>
      <c r="T773" s="272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73" t="s">
        <v>183</v>
      </c>
      <c r="AU773" s="273" t="s">
        <v>85</v>
      </c>
      <c r="AV773" s="15" t="s">
        <v>188</v>
      </c>
      <c r="AW773" s="15" t="s">
        <v>32</v>
      </c>
      <c r="AX773" s="15" t="s">
        <v>76</v>
      </c>
      <c r="AY773" s="273" t="s">
        <v>174</v>
      </c>
    </row>
    <row r="774" s="16" customFormat="1">
      <c r="A774" s="16"/>
      <c r="B774" s="274"/>
      <c r="C774" s="275"/>
      <c r="D774" s="243" t="s">
        <v>183</v>
      </c>
      <c r="E774" s="276" t="s">
        <v>1</v>
      </c>
      <c r="F774" s="277" t="s">
        <v>189</v>
      </c>
      <c r="G774" s="275"/>
      <c r="H774" s="278">
        <v>3</v>
      </c>
      <c r="I774" s="279"/>
      <c r="J774" s="275"/>
      <c r="K774" s="275"/>
      <c r="L774" s="280"/>
      <c r="M774" s="281"/>
      <c r="N774" s="282"/>
      <c r="O774" s="282"/>
      <c r="P774" s="282"/>
      <c r="Q774" s="282"/>
      <c r="R774" s="282"/>
      <c r="S774" s="282"/>
      <c r="T774" s="283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T774" s="284" t="s">
        <v>183</v>
      </c>
      <c r="AU774" s="284" t="s">
        <v>85</v>
      </c>
      <c r="AV774" s="16" t="s">
        <v>181</v>
      </c>
      <c r="AW774" s="16" t="s">
        <v>32</v>
      </c>
      <c r="AX774" s="16" t="s">
        <v>83</v>
      </c>
      <c r="AY774" s="284" t="s">
        <v>174</v>
      </c>
    </row>
    <row r="775" s="2" customFormat="1" ht="33" customHeight="1">
      <c r="A775" s="39"/>
      <c r="B775" s="40"/>
      <c r="C775" s="228" t="s">
        <v>966</v>
      </c>
      <c r="D775" s="228" t="s">
        <v>176</v>
      </c>
      <c r="E775" s="229" t="s">
        <v>967</v>
      </c>
      <c r="F775" s="230" t="s">
        <v>968</v>
      </c>
      <c r="G775" s="231" t="s">
        <v>758</v>
      </c>
      <c r="H775" s="295"/>
      <c r="I775" s="233"/>
      <c r="J775" s="234">
        <f>ROUND(I775*H775,2)</f>
        <v>0</v>
      </c>
      <c r="K775" s="230" t="s">
        <v>180</v>
      </c>
      <c r="L775" s="45"/>
      <c r="M775" s="235" t="s">
        <v>1</v>
      </c>
      <c r="N775" s="236" t="s">
        <v>41</v>
      </c>
      <c r="O775" s="92"/>
      <c r="P775" s="237">
        <f>O775*H775</f>
        <v>0</v>
      </c>
      <c r="Q775" s="237">
        <v>0</v>
      </c>
      <c r="R775" s="237">
        <f>Q775*H775</f>
        <v>0</v>
      </c>
      <c r="S775" s="237">
        <v>0</v>
      </c>
      <c r="T775" s="238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9" t="s">
        <v>272</v>
      </c>
      <c r="AT775" s="239" t="s">
        <v>176</v>
      </c>
      <c r="AU775" s="239" t="s">
        <v>85</v>
      </c>
      <c r="AY775" s="18" t="s">
        <v>174</v>
      </c>
      <c r="BE775" s="240">
        <f>IF(N775="základní",J775,0)</f>
        <v>0</v>
      </c>
      <c r="BF775" s="240">
        <f>IF(N775="snížená",J775,0)</f>
        <v>0</v>
      </c>
      <c r="BG775" s="240">
        <f>IF(N775="zákl. přenesená",J775,0)</f>
        <v>0</v>
      </c>
      <c r="BH775" s="240">
        <f>IF(N775="sníž. přenesená",J775,0)</f>
        <v>0</v>
      </c>
      <c r="BI775" s="240">
        <f>IF(N775="nulová",J775,0)</f>
        <v>0</v>
      </c>
      <c r="BJ775" s="18" t="s">
        <v>83</v>
      </c>
      <c r="BK775" s="240">
        <f>ROUND(I775*H775,2)</f>
        <v>0</v>
      </c>
      <c r="BL775" s="18" t="s">
        <v>272</v>
      </c>
      <c r="BM775" s="239" t="s">
        <v>969</v>
      </c>
    </row>
    <row r="776" s="12" customFormat="1" ht="22.8" customHeight="1">
      <c r="A776" s="12"/>
      <c r="B776" s="212"/>
      <c r="C776" s="213"/>
      <c r="D776" s="214" t="s">
        <v>75</v>
      </c>
      <c r="E776" s="226" t="s">
        <v>970</v>
      </c>
      <c r="F776" s="226" t="s">
        <v>971</v>
      </c>
      <c r="G776" s="213"/>
      <c r="H776" s="213"/>
      <c r="I776" s="216"/>
      <c r="J776" s="227">
        <f>BK776</f>
        <v>0</v>
      </c>
      <c r="K776" s="213"/>
      <c r="L776" s="218"/>
      <c r="M776" s="219"/>
      <c r="N776" s="220"/>
      <c r="O776" s="220"/>
      <c r="P776" s="221">
        <f>SUM(P777:P837)</f>
        <v>0</v>
      </c>
      <c r="Q776" s="220"/>
      <c r="R776" s="221">
        <f>SUM(R777:R837)</f>
        <v>0.64312703999999998</v>
      </c>
      <c r="S776" s="220"/>
      <c r="T776" s="222">
        <f>SUM(T777:T837)</f>
        <v>0.55017415000000003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23" t="s">
        <v>85</v>
      </c>
      <c r="AT776" s="224" t="s">
        <v>75</v>
      </c>
      <c r="AU776" s="224" t="s">
        <v>83</v>
      </c>
      <c r="AY776" s="223" t="s">
        <v>174</v>
      </c>
      <c r="BK776" s="225">
        <f>SUM(BK777:BK837)</f>
        <v>0</v>
      </c>
    </row>
    <row r="777" s="2" customFormat="1" ht="24.15" customHeight="1">
      <c r="A777" s="39"/>
      <c r="B777" s="40"/>
      <c r="C777" s="228" t="s">
        <v>972</v>
      </c>
      <c r="D777" s="228" t="s">
        <v>176</v>
      </c>
      <c r="E777" s="229" t="s">
        <v>973</v>
      </c>
      <c r="F777" s="230" t="s">
        <v>974</v>
      </c>
      <c r="G777" s="231" t="s">
        <v>439</v>
      </c>
      <c r="H777" s="232">
        <v>67.5</v>
      </c>
      <c r="I777" s="233"/>
      <c r="J777" s="234">
        <f>ROUND(I777*H777,2)</f>
        <v>0</v>
      </c>
      <c r="K777" s="230" t="s">
        <v>180</v>
      </c>
      <c r="L777" s="45"/>
      <c r="M777" s="235" t="s">
        <v>1</v>
      </c>
      <c r="N777" s="236" t="s">
        <v>41</v>
      </c>
      <c r="O777" s="92"/>
      <c r="P777" s="237">
        <f>O777*H777</f>
        <v>0</v>
      </c>
      <c r="Q777" s="237">
        <v>0</v>
      </c>
      <c r="R777" s="237">
        <f>Q777*H777</f>
        <v>0</v>
      </c>
      <c r="S777" s="237">
        <v>0.00191</v>
      </c>
      <c r="T777" s="238">
        <f>S777*H777</f>
        <v>0.12892500000000001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9" t="s">
        <v>272</v>
      </c>
      <c r="AT777" s="239" t="s">
        <v>176</v>
      </c>
      <c r="AU777" s="239" t="s">
        <v>85</v>
      </c>
      <c r="AY777" s="18" t="s">
        <v>174</v>
      </c>
      <c r="BE777" s="240">
        <f>IF(N777="základní",J777,0)</f>
        <v>0</v>
      </c>
      <c r="BF777" s="240">
        <f>IF(N777="snížená",J777,0)</f>
        <v>0</v>
      </c>
      <c r="BG777" s="240">
        <f>IF(N777="zákl. přenesená",J777,0)</f>
        <v>0</v>
      </c>
      <c r="BH777" s="240">
        <f>IF(N777="sníž. přenesená",J777,0)</f>
        <v>0</v>
      </c>
      <c r="BI777" s="240">
        <f>IF(N777="nulová",J777,0)</f>
        <v>0</v>
      </c>
      <c r="BJ777" s="18" t="s">
        <v>83</v>
      </c>
      <c r="BK777" s="240">
        <f>ROUND(I777*H777,2)</f>
        <v>0</v>
      </c>
      <c r="BL777" s="18" t="s">
        <v>272</v>
      </c>
      <c r="BM777" s="239" t="s">
        <v>975</v>
      </c>
    </row>
    <row r="778" s="14" customFormat="1">
      <c r="A778" s="14"/>
      <c r="B778" s="252"/>
      <c r="C778" s="253"/>
      <c r="D778" s="243" t="s">
        <v>183</v>
      </c>
      <c r="E778" s="254" t="s">
        <v>1</v>
      </c>
      <c r="F778" s="255" t="s">
        <v>976</v>
      </c>
      <c r="G778" s="253"/>
      <c r="H778" s="256">
        <v>67.5</v>
      </c>
      <c r="I778" s="257"/>
      <c r="J778" s="253"/>
      <c r="K778" s="253"/>
      <c r="L778" s="258"/>
      <c r="M778" s="259"/>
      <c r="N778" s="260"/>
      <c r="O778" s="260"/>
      <c r="P778" s="260"/>
      <c r="Q778" s="260"/>
      <c r="R778" s="260"/>
      <c r="S778" s="260"/>
      <c r="T778" s="261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2" t="s">
        <v>183</v>
      </c>
      <c r="AU778" s="262" t="s">
        <v>85</v>
      </c>
      <c r="AV778" s="14" t="s">
        <v>85</v>
      </c>
      <c r="AW778" s="14" t="s">
        <v>32</v>
      </c>
      <c r="AX778" s="14" t="s">
        <v>76</v>
      </c>
      <c r="AY778" s="262" t="s">
        <v>174</v>
      </c>
    </row>
    <row r="779" s="15" customFormat="1">
      <c r="A779" s="15"/>
      <c r="B779" s="263"/>
      <c r="C779" s="264"/>
      <c r="D779" s="243" t="s">
        <v>183</v>
      </c>
      <c r="E779" s="265" t="s">
        <v>1</v>
      </c>
      <c r="F779" s="266" t="s">
        <v>187</v>
      </c>
      <c r="G779" s="264"/>
      <c r="H779" s="267">
        <v>67.5</v>
      </c>
      <c r="I779" s="268"/>
      <c r="J779" s="264"/>
      <c r="K779" s="264"/>
      <c r="L779" s="269"/>
      <c r="M779" s="270"/>
      <c r="N779" s="271"/>
      <c r="O779" s="271"/>
      <c r="P779" s="271"/>
      <c r="Q779" s="271"/>
      <c r="R779" s="271"/>
      <c r="S779" s="271"/>
      <c r="T779" s="272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3" t="s">
        <v>183</v>
      </c>
      <c r="AU779" s="273" t="s">
        <v>85</v>
      </c>
      <c r="AV779" s="15" t="s">
        <v>188</v>
      </c>
      <c r="AW779" s="15" t="s">
        <v>32</v>
      </c>
      <c r="AX779" s="15" t="s">
        <v>76</v>
      </c>
      <c r="AY779" s="273" t="s">
        <v>174</v>
      </c>
    </row>
    <row r="780" s="16" customFormat="1">
      <c r="A780" s="16"/>
      <c r="B780" s="274"/>
      <c r="C780" s="275"/>
      <c r="D780" s="243" t="s">
        <v>183</v>
      </c>
      <c r="E780" s="276" t="s">
        <v>1</v>
      </c>
      <c r="F780" s="277" t="s">
        <v>189</v>
      </c>
      <c r="G780" s="275"/>
      <c r="H780" s="278">
        <v>67.5</v>
      </c>
      <c r="I780" s="279"/>
      <c r="J780" s="275"/>
      <c r="K780" s="275"/>
      <c r="L780" s="280"/>
      <c r="M780" s="281"/>
      <c r="N780" s="282"/>
      <c r="O780" s="282"/>
      <c r="P780" s="282"/>
      <c r="Q780" s="282"/>
      <c r="R780" s="282"/>
      <c r="S780" s="282"/>
      <c r="T780" s="283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T780" s="284" t="s">
        <v>183</v>
      </c>
      <c r="AU780" s="284" t="s">
        <v>85</v>
      </c>
      <c r="AV780" s="16" t="s">
        <v>181</v>
      </c>
      <c r="AW780" s="16" t="s">
        <v>32</v>
      </c>
      <c r="AX780" s="16" t="s">
        <v>83</v>
      </c>
      <c r="AY780" s="284" t="s">
        <v>174</v>
      </c>
    </row>
    <row r="781" s="2" customFormat="1" ht="16.5" customHeight="1">
      <c r="A781" s="39"/>
      <c r="B781" s="40"/>
      <c r="C781" s="228" t="s">
        <v>977</v>
      </c>
      <c r="D781" s="228" t="s">
        <v>176</v>
      </c>
      <c r="E781" s="229" t="s">
        <v>978</v>
      </c>
      <c r="F781" s="230" t="s">
        <v>979</v>
      </c>
      <c r="G781" s="231" t="s">
        <v>439</v>
      </c>
      <c r="H781" s="232">
        <v>252.24500000000001</v>
      </c>
      <c r="I781" s="233"/>
      <c r="J781" s="234">
        <f>ROUND(I781*H781,2)</f>
        <v>0</v>
      </c>
      <c r="K781" s="230" t="s">
        <v>180</v>
      </c>
      <c r="L781" s="45"/>
      <c r="M781" s="235" t="s">
        <v>1</v>
      </c>
      <c r="N781" s="236" t="s">
        <v>41</v>
      </c>
      <c r="O781" s="92"/>
      <c r="P781" s="237">
        <f>O781*H781</f>
        <v>0</v>
      </c>
      <c r="Q781" s="237">
        <v>0</v>
      </c>
      <c r="R781" s="237">
        <f>Q781*H781</f>
        <v>0</v>
      </c>
      <c r="S781" s="237">
        <v>0.00167</v>
      </c>
      <c r="T781" s="238">
        <f>S781*H781</f>
        <v>0.42124915000000002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39" t="s">
        <v>272</v>
      </c>
      <c r="AT781" s="239" t="s">
        <v>176</v>
      </c>
      <c r="AU781" s="239" t="s">
        <v>85</v>
      </c>
      <c r="AY781" s="18" t="s">
        <v>174</v>
      </c>
      <c r="BE781" s="240">
        <f>IF(N781="základní",J781,0)</f>
        <v>0</v>
      </c>
      <c r="BF781" s="240">
        <f>IF(N781="snížená",J781,0)</f>
        <v>0</v>
      </c>
      <c r="BG781" s="240">
        <f>IF(N781="zákl. přenesená",J781,0)</f>
        <v>0</v>
      </c>
      <c r="BH781" s="240">
        <f>IF(N781="sníž. přenesená",J781,0)</f>
        <v>0</v>
      </c>
      <c r="BI781" s="240">
        <f>IF(N781="nulová",J781,0)</f>
        <v>0</v>
      </c>
      <c r="BJ781" s="18" t="s">
        <v>83</v>
      </c>
      <c r="BK781" s="240">
        <f>ROUND(I781*H781,2)</f>
        <v>0</v>
      </c>
      <c r="BL781" s="18" t="s">
        <v>272</v>
      </c>
      <c r="BM781" s="239" t="s">
        <v>980</v>
      </c>
    </row>
    <row r="782" s="13" customFormat="1">
      <c r="A782" s="13"/>
      <c r="B782" s="241"/>
      <c r="C782" s="242"/>
      <c r="D782" s="243" t="s">
        <v>183</v>
      </c>
      <c r="E782" s="244" t="s">
        <v>1</v>
      </c>
      <c r="F782" s="245" t="s">
        <v>184</v>
      </c>
      <c r="G782" s="242"/>
      <c r="H782" s="244" t="s">
        <v>1</v>
      </c>
      <c r="I782" s="246"/>
      <c r="J782" s="242"/>
      <c r="K782" s="242"/>
      <c r="L782" s="247"/>
      <c r="M782" s="248"/>
      <c r="N782" s="249"/>
      <c r="O782" s="249"/>
      <c r="P782" s="249"/>
      <c r="Q782" s="249"/>
      <c r="R782" s="249"/>
      <c r="S782" s="249"/>
      <c r="T782" s="25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1" t="s">
        <v>183</v>
      </c>
      <c r="AU782" s="251" t="s">
        <v>85</v>
      </c>
      <c r="AV782" s="13" t="s">
        <v>83</v>
      </c>
      <c r="AW782" s="13" t="s">
        <v>32</v>
      </c>
      <c r="AX782" s="13" t="s">
        <v>76</v>
      </c>
      <c r="AY782" s="251" t="s">
        <v>174</v>
      </c>
    </row>
    <row r="783" s="14" customFormat="1">
      <c r="A783" s="14"/>
      <c r="B783" s="252"/>
      <c r="C783" s="253"/>
      <c r="D783" s="243" t="s">
        <v>183</v>
      </c>
      <c r="E783" s="254" t="s">
        <v>1</v>
      </c>
      <c r="F783" s="255" t="s">
        <v>981</v>
      </c>
      <c r="G783" s="253"/>
      <c r="H783" s="256">
        <v>28.800000000000001</v>
      </c>
      <c r="I783" s="257"/>
      <c r="J783" s="253"/>
      <c r="K783" s="253"/>
      <c r="L783" s="258"/>
      <c r="M783" s="259"/>
      <c r="N783" s="260"/>
      <c r="O783" s="260"/>
      <c r="P783" s="260"/>
      <c r="Q783" s="260"/>
      <c r="R783" s="260"/>
      <c r="S783" s="260"/>
      <c r="T783" s="26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2" t="s">
        <v>183</v>
      </c>
      <c r="AU783" s="262" t="s">
        <v>85</v>
      </c>
      <c r="AV783" s="14" t="s">
        <v>85</v>
      </c>
      <c r="AW783" s="14" t="s">
        <v>32</v>
      </c>
      <c r="AX783" s="14" t="s">
        <v>76</v>
      </c>
      <c r="AY783" s="262" t="s">
        <v>174</v>
      </c>
    </row>
    <row r="784" s="14" customFormat="1">
      <c r="A784" s="14"/>
      <c r="B784" s="252"/>
      <c r="C784" s="253"/>
      <c r="D784" s="243" t="s">
        <v>183</v>
      </c>
      <c r="E784" s="254" t="s">
        <v>1</v>
      </c>
      <c r="F784" s="255" t="s">
        <v>401</v>
      </c>
      <c r="G784" s="253"/>
      <c r="H784" s="256">
        <v>39</v>
      </c>
      <c r="I784" s="257"/>
      <c r="J784" s="253"/>
      <c r="K784" s="253"/>
      <c r="L784" s="258"/>
      <c r="M784" s="259"/>
      <c r="N784" s="260"/>
      <c r="O784" s="260"/>
      <c r="P784" s="260"/>
      <c r="Q784" s="260"/>
      <c r="R784" s="260"/>
      <c r="S784" s="260"/>
      <c r="T784" s="261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2" t="s">
        <v>183</v>
      </c>
      <c r="AU784" s="262" t="s">
        <v>85</v>
      </c>
      <c r="AV784" s="14" t="s">
        <v>85</v>
      </c>
      <c r="AW784" s="14" t="s">
        <v>32</v>
      </c>
      <c r="AX784" s="14" t="s">
        <v>76</v>
      </c>
      <c r="AY784" s="262" t="s">
        <v>174</v>
      </c>
    </row>
    <row r="785" s="15" customFormat="1">
      <c r="A785" s="15"/>
      <c r="B785" s="263"/>
      <c r="C785" s="264"/>
      <c r="D785" s="243" t="s">
        <v>183</v>
      </c>
      <c r="E785" s="265" t="s">
        <v>1</v>
      </c>
      <c r="F785" s="266" t="s">
        <v>187</v>
      </c>
      <c r="G785" s="264"/>
      <c r="H785" s="267">
        <v>67.799999999999997</v>
      </c>
      <c r="I785" s="268"/>
      <c r="J785" s="264"/>
      <c r="K785" s="264"/>
      <c r="L785" s="269"/>
      <c r="M785" s="270"/>
      <c r="N785" s="271"/>
      <c r="O785" s="271"/>
      <c r="P785" s="271"/>
      <c r="Q785" s="271"/>
      <c r="R785" s="271"/>
      <c r="S785" s="271"/>
      <c r="T785" s="272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3" t="s">
        <v>183</v>
      </c>
      <c r="AU785" s="273" t="s">
        <v>85</v>
      </c>
      <c r="AV785" s="15" t="s">
        <v>188</v>
      </c>
      <c r="AW785" s="15" t="s">
        <v>32</v>
      </c>
      <c r="AX785" s="15" t="s">
        <v>76</v>
      </c>
      <c r="AY785" s="273" t="s">
        <v>174</v>
      </c>
    </row>
    <row r="786" s="13" customFormat="1">
      <c r="A786" s="13"/>
      <c r="B786" s="241"/>
      <c r="C786" s="242"/>
      <c r="D786" s="243" t="s">
        <v>183</v>
      </c>
      <c r="E786" s="244" t="s">
        <v>1</v>
      </c>
      <c r="F786" s="245" t="s">
        <v>632</v>
      </c>
      <c r="G786" s="242"/>
      <c r="H786" s="244" t="s">
        <v>1</v>
      </c>
      <c r="I786" s="246"/>
      <c r="J786" s="242"/>
      <c r="K786" s="242"/>
      <c r="L786" s="247"/>
      <c r="M786" s="248"/>
      <c r="N786" s="249"/>
      <c r="O786" s="249"/>
      <c r="P786" s="249"/>
      <c r="Q786" s="249"/>
      <c r="R786" s="249"/>
      <c r="S786" s="249"/>
      <c r="T786" s="25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1" t="s">
        <v>183</v>
      </c>
      <c r="AU786" s="251" t="s">
        <v>85</v>
      </c>
      <c r="AV786" s="13" t="s">
        <v>83</v>
      </c>
      <c r="AW786" s="13" t="s">
        <v>32</v>
      </c>
      <c r="AX786" s="13" t="s">
        <v>76</v>
      </c>
      <c r="AY786" s="251" t="s">
        <v>174</v>
      </c>
    </row>
    <row r="787" s="14" customFormat="1">
      <c r="A787" s="14"/>
      <c r="B787" s="252"/>
      <c r="C787" s="253"/>
      <c r="D787" s="243" t="s">
        <v>183</v>
      </c>
      <c r="E787" s="254" t="s">
        <v>1</v>
      </c>
      <c r="F787" s="255" t="s">
        <v>982</v>
      </c>
      <c r="G787" s="253"/>
      <c r="H787" s="256">
        <v>6.6449999999999996</v>
      </c>
      <c r="I787" s="257"/>
      <c r="J787" s="253"/>
      <c r="K787" s="253"/>
      <c r="L787" s="258"/>
      <c r="M787" s="259"/>
      <c r="N787" s="260"/>
      <c r="O787" s="260"/>
      <c r="P787" s="260"/>
      <c r="Q787" s="260"/>
      <c r="R787" s="260"/>
      <c r="S787" s="260"/>
      <c r="T787" s="26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2" t="s">
        <v>183</v>
      </c>
      <c r="AU787" s="262" t="s">
        <v>85</v>
      </c>
      <c r="AV787" s="14" t="s">
        <v>85</v>
      </c>
      <c r="AW787" s="14" t="s">
        <v>32</v>
      </c>
      <c r="AX787" s="14" t="s">
        <v>76</v>
      </c>
      <c r="AY787" s="262" t="s">
        <v>174</v>
      </c>
    </row>
    <row r="788" s="14" customFormat="1">
      <c r="A788" s="14"/>
      <c r="B788" s="252"/>
      <c r="C788" s="253"/>
      <c r="D788" s="243" t="s">
        <v>183</v>
      </c>
      <c r="E788" s="254" t="s">
        <v>1</v>
      </c>
      <c r="F788" s="255" t="s">
        <v>983</v>
      </c>
      <c r="G788" s="253"/>
      <c r="H788" s="256">
        <v>48</v>
      </c>
      <c r="I788" s="257"/>
      <c r="J788" s="253"/>
      <c r="K788" s="253"/>
      <c r="L788" s="258"/>
      <c r="M788" s="259"/>
      <c r="N788" s="260"/>
      <c r="O788" s="260"/>
      <c r="P788" s="260"/>
      <c r="Q788" s="260"/>
      <c r="R788" s="260"/>
      <c r="S788" s="260"/>
      <c r="T788" s="26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2" t="s">
        <v>183</v>
      </c>
      <c r="AU788" s="262" t="s">
        <v>85</v>
      </c>
      <c r="AV788" s="14" t="s">
        <v>85</v>
      </c>
      <c r="AW788" s="14" t="s">
        <v>32</v>
      </c>
      <c r="AX788" s="14" t="s">
        <v>76</v>
      </c>
      <c r="AY788" s="262" t="s">
        <v>174</v>
      </c>
    </row>
    <row r="789" s="14" customFormat="1">
      <c r="A789" s="14"/>
      <c r="B789" s="252"/>
      <c r="C789" s="253"/>
      <c r="D789" s="243" t="s">
        <v>183</v>
      </c>
      <c r="E789" s="254" t="s">
        <v>1</v>
      </c>
      <c r="F789" s="255" t="s">
        <v>984</v>
      </c>
      <c r="G789" s="253"/>
      <c r="H789" s="256">
        <v>1.2</v>
      </c>
      <c r="I789" s="257"/>
      <c r="J789" s="253"/>
      <c r="K789" s="253"/>
      <c r="L789" s="258"/>
      <c r="M789" s="259"/>
      <c r="N789" s="260"/>
      <c r="O789" s="260"/>
      <c r="P789" s="260"/>
      <c r="Q789" s="260"/>
      <c r="R789" s="260"/>
      <c r="S789" s="260"/>
      <c r="T789" s="26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2" t="s">
        <v>183</v>
      </c>
      <c r="AU789" s="262" t="s">
        <v>85</v>
      </c>
      <c r="AV789" s="14" t="s">
        <v>85</v>
      </c>
      <c r="AW789" s="14" t="s">
        <v>32</v>
      </c>
      <c r="AX789" s="14" t="s">
        <v>76</v>
      </c>
      <c r="AY789" s="262" t="s">
        <v>174</v>
      </c>
    </row>
    <row r="790" s="14" customFormat="1">
      <c r="A790" s="14"/>
      <c r="B790" s="252"/>
      <c r="C790" s="253"/>
      <c r="D790" s="243" t="s">
        <v>183</v>
      </c>
      <c r="E790" s="254" t="s">
        <v>1</v>
      </c>
      <c r="F790" s="255" t="s">
        <v>985</v>
      </c>
      <c r="G790" s="253"/>
      <c r="H790" s="256">
        <v>8.6999999999999993</v>
      </c>
      <c r="I790" s="257"/>
      <c r="J790" s="253"/>
      <c r="K790" s="253"/>
      <c r="L790" s="258"/>
      <c r="M790" s="259"/>
      <c r="N790" s="260"/>
      <c r="O790" s="260"/>
      <c r="P790" s="260"/>
      <c r="Q790" s="260"/>
      <c r="R790" s="260"/>
      <c r="S790" s="260"/>
      <c r="T790" s="261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2" t="s">
        <v>183</v>
      </c>
      <c r="AU790" s="262" t="s">
        <v>85</v>
      </c>
      <c r="AV790" s="14" t="s">
        <v>85</v>
      </c>
      <c r="AW790" s="14" t="s">
        <v>32</v>
      </c>
      <c r="AX790" s="14" t="s">
        <v>76</v>
      </c>
      <c r="AY790" s="262" t="s">
        <v>174</v>
      </c>
    </row>
    <row r="791" s="15" customFormat="1">
      <c r="A791" s="15"/>
      <c r="B791" s="263"/>
      <c r="C791" s="264"/>
      <c r="D791" s="243" t="s">
        <v>183</v>
      </c>
      <c r="E791" s="265" t="s">
        <v>1</v>
      </c>
      <c r="F791" s="266" t="s">
        <v>187</v>
      </c>
      <c r="G791" s="264"/>
      <c r="H791" s="267">
        <v>64.545000000000002</v>
      </c>
      <c r="I791" s="268"/>
      <c r="J791" s="264"/>
      <c r="K791" s="264"/>
      <c r="L791" s="269"/>
      <c r="M791" s="270"/>
      <c r="N791" s="271"/>
      <c r="O791" s="271"/>
      <c r="P791" s="271"/>
      <c r="Q791" s="271"/>
      <c r="R791" s="271"/>
      <c r="S791" s="271"/>
      <c r="T791" s="272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73" t="s">
        <v>183</v>
      </c>
      <c r="AU791" s="273" t="s">
        <v>85</v>
      </c>
      <c r="AV791" s="15" t="s">
        <v>188</v>
      </c>
      <c r="AW791" s="15" t="s">
        <v>32</v>
      </c>
      <c r="AX791" s="15" t="s">
        <v>76</v>
      </c>
      <c r="AY791" s="273" t="s">
        <v>174</v>
      </c>
    </row>
    <row r="792" s="13" customFormat="1">
      <c r="A792" s="13"/>
      <c r="B792" s="241"/>
      <c r="C792" s="242"/>
      <c r="D792" s="243" t="s">
        <v>183</v>
      </c>
      <c r="E792" s="244" t="s">
        <v>1</v>
      </c>
      <c r="F792" s="245" t="s">
        <v>986</v>
      </c>
      <c r="G792" s="242"/>
      <c r="H792" s="244" t="s">
        <v>1</v>
      </c>
      <c r="I792" s="246"/>
      <c r="J792" s="242"/>
      <c r="K792" s="242"/>
      <c r="L792" s="247"/>
      <c r="M792" s="248"/>
      <c r="N792" s="249"/>
      <c r="O792" s="249"/>
      <c r="P792" s="249"/>
      <c r="Q792" s="249"/>
      <c r="R792" s="249"/>
      <c r="S792" s="249"/>
      <c r="T792" s="250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1" t="s">
        <v>183</v>
      </c>
      <c r="AU792" s="251" t="s">
        <v>85</v>
      </c>
      <c r="AV792" s="13" t="s">
        <v>83</v>
      </c>
      <c r="AW792" s="13" t="s">
        <v>32</v>
      </c>
      <c r="AX792" s="13" t="s">
        <v>76</v>
      </c>
      <c r="AY792" s="251" t="s">
        <v>174</v>
      </c>
    </row>
    <row r="793" s="14" customFormat="1">
      <c r="A793" s="14"/>
      <c r="B793" s="252"/>
      <c r="C793" s="253"/>
      <c r="D793" s="243" t="s">
        <v>183</v>
      </c>
      <c r="E793" s="254" t="s">
        <v>1</v>
      </c>
      <c r="F793" s="255" t="s">
        <v>987</v>
      </c>
      <c r="G793" s="253"/>
      <c r="H793" s="256">
        <v>11.4</v>
      </c>
      <c r="I793" s="257"/>
      <c r="J793" s="253"/>
      <c r="K793" s="253"/>
      <c r="L793" s="258"/>
      <c r="M793" s="259"/>
      <c r="N793" s="260"/>
      <c r="O793" s="260"/>
      <c r="P793" s="260"/>
      <c r="Q793" s="260"/>
      <c r="R793" s="260"/>
      <c r="S793" s="260"/>
      <c r="T793" s="261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2" t="s">
        <v>183</v>
      </c>
      <c r="AU793" s="262" t="s">
        <v>85</v>
      </c>
      <c r="AV793" s="14" t="s">
        <v>85</v>
      </c>
      <c r="AW793" s="14" t="s">
        <v>32</v>
      </c>
      <c r="AX793" s="14" t="s">
        <v>76</v>
      </c>
      <c r="AY793" s="262" t="s">
        <v>174</v>
      </c>
    </row>
    <row r="794" s="14" customFormat="1">
      <c r="A794" s="14"/>
      <c r="B794" s="252"/>
      <c r="C794" s="253"/>
      <c r="D794" s="243" t="s">
        <v>183</v>
      </c>
      <c r="E794" s="254" t="s">
        <v>1</v>
      </c>
      <c r="F794" s="255" t="s">
        <v>988</v>
      </c>
      <c r="G794" s="253"/>
      <c r="H794" s="256">
        <v>66</v>
      </c>
      <c r="I794" s="257"/>
      <c r="J794" s="253"/>
      <c r="K794" s="253"/>
      <c r="L794" s="258"/>
      <c r="M794" s="259"/>
      <c r="N794" s="260"/>
      <c r="O794" s="260"/>
      <c r="P794" s="260"/>
      <c r="Q794" s="260"/>
      <c r="R794" s="260"/>
      <c r="S794" s="260"/>
      <c r="T794" s="26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2" t="s">
        <v>183</v>
      </c>
      <c r="AU794" s="262" t="s">
        <v>85</v>
      </c>
      <c r="AV794" s="14" t="s">
        <v>85</v>
      </c>
      <c r="AW794" s="14" t="s">
        <v>32</v>
      </c>
      <c r="AX794" s="14" t="s">
        <v>76</v>
      </c>
      <c r="AY794" s="262" t="s">
        <v>174</v>
      </c>
    </row>
    <row r="795" s="14" customFormat="1">
      <c r="A795" s="14"/>
      <c r="B795" s="252"/>
      <c r="C795" s="253"/>
      <c r="D795" s="243" t="s">
        <v>183</v>
      </c>
      <c r="E795" s="254" t="s">
        <v>1</v>
      </c>
      <c r="F795" s="255" t="s">
        <v>989</v>
      </c>
      <c r="G795" s="253"/>
      <c r="H795" s="256">
        <v>36.600000000000001</v>
      </c>
      <c r="I795" s="257"/>
      <c r="J795" s="253"/>
      <c r="K795" s="253"/>
      <c r="L795" s="258"/>
      <c r="M795" s="259"/>
      <c r="N795" s="260"/>
      <c r="O795" s="260"/>
      <c r="P795" s="260"/>
      <c r="Q795" s="260"/>
      <c r="R795" s="260"/>
      <c r="S795" s="260"/>
      <c r="T795" s="26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2" t="s">
        <v>183</v>
      </c>
      <c r="AU795" s="262" t="s">
        <v>85</v>
      </c>
      <c r="AV795" s="14" t="s">
        <v>85</v>
      </c>
      <c r="AW795" s="14" t="s">
        <v>32</v>
      </c>
      <c r="AX795" s="14" t="s">
        <v>76</v>
      </c>
      <c r="AY795" s="262" t="s">
        <v>174</v>
      </c>
    </row>
    <row r="796" s="14" customFormat="1">
      <c r="A796" s="14"/>
      <c r="B796" s="252"/>
      <c r="C796" s="253"/>
      <c r="D796" s="243" t="s">
        <v>183</v>
      </c>
      <c r="E796" s="254" t="s">
        <v>1</v>
      </c>
      <c r="F796" s="255" t="s">
        <v>990</v>
      </c>
      <c r="G796" s="253"/>
      <c r="H796" s="256">
        <v>5.9000000000000004</v>
      </c>
      <c r="I796" s="257"/>
      <c r="J796" s="253"/>
      <c r="K796" s="253"/>
      <c r="L796" s="258"/>
      <c r="M796" s="259"/>
      <c r="N796" s="260"/>
      <c r="O796" s="260"/>
      <c r="P796" s="260"/>
      <c r="Q796" s="260"/>
      <c r="R796" s="260"/>
      <c r="S796" s="260"/>
      <c r="T796" s="261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2" t="s">
        <v>183</v>
      </c>
      <c r="AU796" s="262" t="s">
        <v>85</v>
      </c>
      <c r="AV796" s="14" t="s">
        <v>85</v>
      </c>
      <c r="AW796" s="14" t="s">
        <v>32</v>
      </c>
      <c r="AX796" s="14" t="s">
        <v>76</v>
      </c>
      <c r="AY796" s="262" t="s">
        <v>174</v>
      </c>
    </row>
    <row r="797" s="15" customFormat="1">
      <c r="A797" s="15"/>
      <c r="B797" s="263"/>
      <c r="C797" s="264"/>
      <c r="D797" s="243" t="s">
        <v>183</v>
      </c>
      <c r="E797" s="265" t="s">
        <v>1</v>
      </c>
      <c r="F797" s="266" t="s">
        <v>187</v>
      </c>
      <c r="G797" s="264"/>
      <c r="H797" s="267">
        <v>119.90000000000001</v>
      </c>
      <c r="I797" s="268"/>
      <c r="J797" s="264"/>
      <c r="K797" s="264"/>
      <c r="L797" s="269"/>
      <c r="M797" s="270"/>
      <c r="N797" s="271"/>
      <c r="O797" s="271"/>
      <c r="P797" s="271"/>
      <c r="Q797" s="271"/>
      <c r="R797" s="271"/>
      <c r="S797" s="271"/>
      <c r="T797" s="272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73" t="s">
        <v>183</v>
      </c>
      <c r="AU797" s="273" t="s">
        <v>85</v>
      </c>
      <c r="AV797" s="15" t="s">
        <v>188</v>
      </c>
      <c r="AW797" s="15" t="s">
        <v>32</v>
      </c>
      <c r="AX797" s="15" t="s">
        <v>76</v>
      </c>
      <c r="AY797" s="273" t="s">
        <v>174</v>
      </c>
    </row>
    <row r="798" s="16" customFormat="1">
      <c r="A798" s="16"/>
      <c r="B798" s="274"/>
      <c r="C798" s="275"/>
      <c r="D798" s="243" t="s">
        <v>183</v>
      </c>
      <c r="E798" s="276" t="s">
        <v>1</v>
      </c>
      <c r="F798" s="277" t="s">
        <v>189</v>
      </c>
      <c r="G798" s="275"/>
      <c r="H798" s="278">
        <v>252.24500000000001</v>
      </c>
      <c r="I798" s="279"/>
      <c r="J798" s="275"/>
      <c r="K798" s="275"/>
      <c r="L798" s="280"/>
      <c r="M798" s="281"/>
      <c r="N798" s="282"/>
      <c r="O798" s="282"/>
      <c r="P798" s="282"/>
      <c r="Q798" s="282"/>
      <c r="R798" s="282"/>
      <c r="S798" s="282"/>
      <c r="T798" s="283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84" t="s">
        <v>183</v>
      </c>
      <c r="AU798" s="284" t="s">
        <v>85</v>
      </c>
      <c r="AV798" s="16" t="s">
        <v>181</v>
      </c>
      <c r="AW798" s="16" t="s">
        <v>32</v>
      </c>
      <c r="AX798" s="16" t="s">
        <v>83</v>
      </c>
      <c r="AY798" s="284" t="s">
        <v>174</v>
      </c>
    </row>
    <row r="799" s="2" customFormat="1" ht="24.15" customHeight="1">
      <c r="A799" s="39"/>
      <c r="B799" s="40"/>
      <c r="C799" s="228" t="s">
        <v>991</v>
      </c>
      <c r="D799" s="228" t="s">
        <v>176</v>
      </c>
      <c r="E799" s="229" t="s">
        <v>992</v>
      </c>
      <c r="F799" s="230" t="s">
        <v>993</v>
      </c>
      <c r="G799" s="231" t="s">
        <v>179</v>
      </c>
      <c r="H799" s="232">
        <v>49.405000000000001</v>
      </c>
      <c r="I799" s="233"/>
      <c r="J799" s="234">
        <f>ROUND(I799*H799,2)</f>
        <v>0</v>
      </c>
      <c r="K799" s="230" t="s">
        <v>180</v>
      </c>
      <c r="L799" s="45"/>
      <c r="M799" s="235" t="s">
        <v>1</v>
      </c>
      <c r="N799" s="236" t="s">
        <v>41</v>
      </c>
      <c r="O799" s="92"/>
      <c r="P799" s="237">
        <f>O799*H799</f>
        <v>0</v>
      </c>
      <c r="Q799" s="237">
        <v>0.0027000000000000001</v>
      </c>
      <c r="R799" s="237">
        <f>Q799*H799</f>
        <v>0.1333935</v>
      </c>
      <c r="S799" s="237">
        <v>0</v>
      </c>
      <c r="T799" s="238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9" t="s">
        <v>272</v>
      </c>
      <c r="AT799" s="239" t="s">
        <v>176</v>
      </c>
      <c r="AU799" s="239" t="s">
        <v>85</v>
      </c>
      <c r="AY799" s="18" t="s">
        <v>174</v>
      </c>
      <c r="BE799" s="240">
        <f>IF(N799="základní",J799,0)</f>
        <v>0</v>
      </c>
      <c r="BF799" s="240">
        <f>IF(N799="snížená",J799,0)</f>
        <v>0</v>
      </c>
      <c r="BG799" s="240">
        <f>IF(N799="zákl. přenesená",J799,0)</f>
        <v>0</v>
      </c>
      <c r="BH799" s="240">
        <f>IF(N799="sníž. přenesená",J799,0)</f>
        <v>0</v>
      </c>
      <c r="BI799" s="240">
        <f>IF(N799="nulová",J799,0)</f>
        <v>0</v>
      </c>
      <c r="BJ799" s="18" t="s">
        <v>83</v>
      </c>
      <c r="BK799" s="240">
        <f>ROUND(I799*H799,2)</f>
        <v>0</v>
      </c>
      <c r="BL799" s="18" t="s">
        <v>272</v>
      </c>
      <c r="BM799" s="239" t="s">
        <v>994</v>
      </c>
    </row>
    <row r="800" s="14" customFormat="1">
      <c r="A800" s="14"/>
      <c r="B800" s="252"/>
      <c r="C800" s="253"/>
      <c r="D800" s="243" t="s">
        <v>183</v>
      </c>
      <c r="E800" s="254" t="s">
        <v>1</v>
      </c>
      <c r="F800" s="255" t="s">
        <v>995</v>
      </c>
      <c r="G800" s="253"/>
      <c r="H800" s="256">
        <v>7.0250000000000004</v>
      </c>
      <c r="I800" s="257"/>
      <c r="J800" s="253"/>
      <c r="K800" s="253"/>
      <c r="L800" s="258"/>
      <c r="M800" s="259"/>
      <c r="N800" s="260"/>
      <c r="O800" s="260"/>
      <c r="P800" s="260"/>
      <c r="Q800" s="260"/>
      <c r="R800" s="260"/>
      <c r="S800" s="260"/>
      <c r="T800" s="26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2" t="s">
        <v>183</v>
      </c>
      <c r="AU800" s="262" t="s">
        <v>85</v>
      </c>
      <c r="AV800" s="14" t="s">
        <v>85</v>
      </c>
      <c r="AW800" s="14" t="s">
        <v>32</v>
      </c>
      <c r="AX800" s="14" t="s">
        <v>76</v>
      </c>
      <c r="AY800" s="262" t="s">
        <v>174</v>
      </c>
    </row>
    <row r="801" s="15" customFormat="1">
      <c r="A801" s="15"/>
      <c r="B801" s="263"/>
      <c r="C801" s="264"/>
      <c r="D801" s="243" t="s">
        <v>183</v>
      </c>
      <c r="E801" s="265" t="s">
        <v>1</v>
      </c>
      <c r="F801" s="266" t="s">
        <v>187</v>
      </c>
      <c r="G801" s="264"/>
      <c r="H801" s="267">
        <v>7.0250000000000004</v>
      </c>
      <c r="I801" s="268"/>
      <c r="J801" s="264"/>
      <c r="K801" s="264"/>
      <c r="L801" s="269"/>
      <c r="M801" s="270"/>
      <c r="N801" s="271"/>
      <c r="O801" s="271"/>
      <c r="P801" s="271"/>
      <c r="Q801" s="271"/>
      <c r="R801" s="271"/>
      <c r="S801" s="271"/>
      <c r="T801" s="272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73" t="s">
        <v>183</v>
      </c>
      <c r="AU801" s="273" t="s">
        <v>85</v>
      </c>
      <c r="AV801" s="15" t="s">
        <v>188</v>
      </c>
      <c r="AW801" s="15" t="s">
        <v>32</v>
      </c>
      <c r="AX801" s="15" t="s">
        <v>76</v>
      </c>
      <c r="AY801" s="273" t="s">
        <v>174</v>
      </c>
    </row>
    <row r="802" s="14" customFormat="1">
      <c r="A802" s="14"/>
      <c r="B802" s="252"/>
      <c r="C802" s="253"/>
      <c r="D802" s="243" t="s">
        <v>183</v>
      </c>
      <c r="E802" s="254" t="s">
        <v>1</v>
      </c>
      <c r="F802" s="255" t="s">
        <v>793</v>
      </c>
      <c r="G802" s="253"/>
      <c r="H802" s="256">
        <v>42.380000000000003</v>
      </c>
      <c r="I802" s="257"/>
      <c r="J802" s="253"/>
      <c r="K802" s="253"/>
      <c r="L802" s="258"/>
      <c r="M802" s="259"/>
      <c r="N802" s="260"/>
      <c r="O802" s="260"/>
      <c r="P802" s="260"/>
      <c r="Q802" s="260"/>
      <c r="R802" s="260"/>
      <c r="S802" s="260"/>
      <c r="T802" s="26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2" t="s">
        <v>183</v>
      </c>
      <c r="AU802" s="262" t="s">
        <v>85</v>
      </c>
      <c r="AV802" s="14" t="s">
        <v>85</v>
      </c>
      <c r="AW802" s="14" t="s">
        <v>32</v>
      </c>
      <c r="AX802" s="14" t="s">
        <v>76</v>
      </c>
      <c r="AY802" s="262" t="s">
        <v>174</v>
      </c>
    </row>
    <row r="803" s="15" customFormat="1">
      <c r="A803" s="15"/>
      <c r="B803" s="263"/>
      <c r="C803" s="264"/>
      <c r="D803" s="243" t="s">
        <v>183</v>
      </c>
      <c r="E803" s="265" t="s">
        <v>1</v>
      </c>
      <c r="F803" s="266" t="s">
        <v>187</v>
      </c>
      <c r="G803" s="264"/>
      <c r="H803" s="267">
        <v>42.380000000000003</v>
      </c>
      <c r="I803" s="268"/>
      <c r="J803" s="264"/>
      <c r="K803" s="264"/>
      <c r="L803" s="269"/>
      <c r="M803" s="270"/>
      <c r="N803" s="271"/>
      <c r="O803" s="271"/>
      <c r="P803" s="271"/>
      <c r="Q803" s="271"/>
      <c r="R803" s="271"/>
      <c r="S803" s="271"/>
      <c r="T803" s="272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3" t="s">
        <v>183</v>
      </c>
      <c r="AU803" s="273" t="s">
        <v>85</v>
      </c>
      <c r="AV803" s="15" t="s">
        <v>188</v>
      </c>
      <c r="AW803" s="15" t="s">
        <v>32</v>
      </c>
      <c r="AX803" s="15" t="s">
        <v>76</v>
      </c>
      <c r="AY803" s="273" t="s">
        <v>174</v>
      </c>
    </row>
    <row r="804" s="16" customFormat="1">
      <c r="A804" s="16"/>
      <c r="B804" s="274"/>
      <c r="C804" s="275"/>
      <c r="D804" s="243" t="s">
        <v>183</v>
      </c>
      <c r="E804" s="276" t="s">
        <v>1</v>
      </c>
      <c r="F804" s="277" t="s">
        <v>189</v>
      </c>
      <c r="G804" s="275"/>
      <c r="H804" s="278">
        <v>49.405000000000001</v>
      </c>
      <c r="I804" s="279"/>
      <c r="J804" s="275"/>
      <c r="K804" s="275"/>
      <c r="L804" s="280"/>
      <c r="M804" s="281"/>
      <c r="N804" s="282"/>
      <c r="O804" s="282"/>
      <c r="P804" s="282"/>
      <c r="Q804" s="282"/>
      <c r="R804" s="282"/>
      <c r="S804" s="282"/>
      <c r="T804" s="283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T804" s="284" t="s">
        <v>183</v>
      </c>
      <c r="AU804" s="284" t="s">
        <v>85</v>
      </c>
      <c r="AV804" s="16" t="s">
        <v>181</v>
      </c>
      <c r="AW804" s="16" t="s">
        <v>32</v>
      </c>
      <c r="AX804" s="16" t="s">
        <v>83</v>
      </c>
      <c r="AY804" s="284" t="s">
        <v>174</v>
      </c>
    </row>
    <row r="805" s="2" customFormat="1" ht="24.15" customHeight="1">
      <c r="A805" s="39"/>
      <c r="B805" s="40"/>
      <c r="C805" s="228" t="s">
        <v>996</v>
      </c>
      <c r="D805" s="228" t="s">
        <v>176</v>
      </c>
      <c r="E805" s="229" t="s">
        <v>997</v>
      </c>
      <c r="F805" s="230" t="s">
        <v>998</v>
      </c>
      <c r="G805" s="231" t="s">
        <v>439</v>
      </c>
      <c r="H805" s="232">
        <v>118.596</v>
      </c>
      <c r="I805" s="233"/>
      <c r="J805" s="234">
        <f>ROUND(I805*H805,2)</f>
        <v>0</v>
      </c>
      <c r="K805" s="230" t="s">
        <v>1</v>
      </c>
      <c r="L805" s="45"/>
      <c r="M805" s="235" t="s">
        <v>1</v>
      </c>
      <c r="N805" s="236" t="s">
        <v>41</v>
      </c>
      <c r="O805" s="92"/>
      <c r="P805" s="237">
        <f>O805*H805</f>
        <v>0</v>
      </c>
      <c r="Q805" s="237">
        <v>0.00038000000000000002</v>
      </c>
      <c r="R805" s="237">
        <f>Q805*H805</f>
        <v>0.045066480000000006</v>
      </c>
      <c r="S805" s="237">
        <v>0</v>
      </c>
      <c r="T805" s="238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9" t="s">
        <v>272</v>
      </c>
      <c r="AT805" s="239" t="s">
        <v>176</v>
      </c>
      <c r="AU805" s="239" t="s">
        <v>85</v>
      </c>
      <c r="AY805" s="18" t="s">
        <v>174</v>
      </c>
      <c r="BE805" s="240">
        <f>IF(N805="základní",J805,0)</f>
        <v>0</v>
      </c>
      <c r="BF805" s="240">
        <f>IF(N805="snížená",J805,0)</f>
        <v>0</v>
      </c>
      <c r="BG805" s="240">
        <f>IF(N805="zákl. přenesená",J805,0)</f>
        <v>0</v>
      </c>
      <c r="BH805" s="240">
        <f>IF(N805="sníž. přenesená",J805,0)</f>
        <v>0</v>
      </c>
      <c r="BI805" s="240">
        <f>IF(N805="nulová",J805,0)</f>
        <v>0</v>
      </c>
      <c r="BJ805" s="18" t="s">
        <v>83</v>
      </c>
      <c r="BK805" s="240">
        <f>ROUND(I805*H805,2)</f>
        <v>0</v>
      </c>
      <c r="BL805" s="18" t="s">
        <v>272</v>
      </c>
      <c r="BM805" s="239" t="s">
        <v>999</v>
      </c>
    </row>
    <row r="806" s="14" customFormat="1">
      <c r="A806" s="14"/>
      <c r="B806" s="252"/>
      <c r="C806" s="253"/>
      <c r="D806" s="243" t="s">
        <v>183</v>
      </c>
      <c r="E806" s="254" t="s">
        <v>1</v>
      </c>
      <c r="F806" s="255" t="s">
        <v>1000</v>
      </c>
      <c r="G806" s="253"/>
      <c r="H806" s="256">
        <v>118.596</v>
      </c>
      <c r="I806" s="257"/>
      <c r="J806" s="253"/>
      <c r="K806" s="253"/>
      <c r="L806" s="258"/>
      <c r="M806" s="259"/>
      <c r="N806" s="260"/>
      <c r="O806" s="260"/>
      <c r="P806" s="260"/>
      <c r="Q806" s="260"/>
      <c r="R806" s="260"/>
      <c r="S806" s="260"/>
      <c r="T806" s="261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2" t="s">
        <v>183</v>
      </c>
      <c r="AU806" s="262" t="s">
        <v>85</v>
      </c>
      <c r="AV806" s="14" t="s">
        <v>85</v>
      </c>
      <c r="AW806" s="14" t="s">
        <v>32</v>
      </c>
      <c r="AX806" s="14" t="s">
        <v>76</v>
      </c>
      <c r="AY806" s="262" t="s">
        <v>174</v>
      </c>
    </row>
    <row r="807" s="15" customFormat="1">
      <c r="A807" s="15"/>
      <c r="B807" s="263"/>
      <c r="C807" s="264"/>
      <c r="D807" s="243" t="s">
        <v>183</v>
      </c>
      <c r="E807" s="265" t="s">
        <v>1</v>
      </c>
      <c r="F807" s="266" t="s">
        <v>187</v>
      </c>
      <c r="G807" s="264"/>
      <c r="H807" s="267">
        <v>118.596</v>
      </c>
      <c r="I807" s="268"/>
      <c r="J807" s="264"/>
      <c r="K807" s="264"/>
      <c r="L807" s="269"/>
      <c r="M807" s="270"/>
      <c r="N807" s="271"/>
      <c r="O807" s="271"/>
      <c r="P807" s="271"/>
      <c r="Q807" s="271"/>
      <c r="R807" s="271"/>
      <c r="S807" s="271"/>
      <c r="T807" s="272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73" t="s">
        <v>183</v>
      </c>
      <c r="AU807" s="273" t="s">
        <v>85</v>
      </c>
      <c r="AV807" s="15" t="s">
        <v>188</v>
      </c>
      <c r="AW807" s="15" t="s">
        <v>32</v>
      </c>
      <c r="AX807" s="15" t="s">
        <v>76</v>
      </c>
      <c r="AY807" s="273" t="s">
        <v>174</v>
      </c>
    </row>
    <row r="808" s="16" customFormat="1">
      <c r="A808" s="16"/>
      <c r="B808" s="274"/>
      <c r="C808" s="275"/>
      <c r="D808" s="243" t="s">
        <v>183</v>
      </c>
      <c r="E808" s="276" t="s">
        <v>1</v>
      </c>
      <c r="F808" s="277" t="s">
        <v>189</v>
      </c>
      <c r="G808" s="275"/>
      <c r="H808" s="278">
        <v>118.596</v>
      </c>
      <c r="I808" s="279"/>
      <c r="J808" s="275"/>
      <c r="K808" s="275"/>
      <c r="L808" s="280"/>
      <c r="M808" s="281"/>
      <c r="N808" s="282"/>
      <c r="O808" s="282"/>
      <c r="P808" s="282"/>
      <c r="Q808" s="282"/>
      <c r="R808" s="282"/>
      <c r="S808" s="282"/>
      <c r="T808" s="283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84" t="s">
        <v>183</v>
      </c>
      <c r="AU808" s="284" t="s">
        <v>85</v>
      </c>
      <c r="AV808" s="16" t="s">
        <v>181</v>
      </c>
      <c r="AW808" s="16" t="s">
        <v>32</v>
      </c>
      <c r="AX808" s="16" t="s">
        <v>83</v>
      </c>
      <c r="AY808" s="284" t="s">
        <v>174</v>
      </c>
    </row>
    <row r="809" s="2" customFormat="1" ht="24.15" customHeight="1">
      <c r="A809" s="39"/>
      <c r="B809" s="40"/>
      <c r="C809" s="228" t="s">
        <v>1001</v>
      </c>
      <c r="D809" s="228" t="s">
        <v>176</v>
      </c>
      <c r="E809" s="229" t="s">
        <v>1002</v>
      </c>
      <c r="F809" s="230" t="s">
        <v>1003</v>
      </c>
      <c r="G809" s="231" t="s">
        <v>439</v>
      </c>
      <c r="H809" s="232">
        <v>0.60999999999999999</v>
      </c>
      <c r="I809" s="233"/>
      <c r="J809" s="234">
        <f>ROUND(I809*H809,2)</f>
        <v>0</v>
      </c>
      <c r="K809" s="230" t="s">
        <v>1</v>
      </c>
      <c r="L809" s="45"/>
      <c r="M809" s="235" t="s">
        <v>1</v>
      </c>
      <c r="N809" s="236" t="s">
        <v>41</v>
      </c>
      <c r="O809" s="92"/>
      <c r="P809" s="237">
        <f>O809*H809</f>
        <v>0</v>
      </c>
      <c r="Q809" s="237">
        <v>0.00046000000000000001</v>
      </c>
      <c r="R809" s="237">
        <f>Q809*H809</f>
        <v>0.00028059999999999999</v>
      </c>
      <c r="S809" s="237">
        <v>0</v>
      </c>
      <c r="T809" s="238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9" t="s">
        <v>272</v>
      </c>
      <c r="AT809" s="239" t="s">
        <v>176</v>
      </c>
      <c r="AU809" s="239" t="s">
        <v>85</v>
      </c>
      <c r="AY809" s="18" t="s">
        <v>174</v>
      </c>
      <c r="BE809" s="240">
        <f>IF(N809="základní",J809,0)</f>
        <v>0</v>
      </c>
      <c r="BF809" s="240">
        <f>IF(N809="snížená",J809,0)</f>
        <v>0</v>
      </c>
      <c r="BG809" s="240">
        <f>IF(N809="zákl. přenesená",J809,0)</f>
        <v>0</v>
      </c>
      <c r="BH809" s="240">
        <f>IF(N809="sníž. přenesená",J809,0)</f>
        <v>0</v>
      </c>
      <c r="BI809" s="240">
        <f>IF(N809="nulová",J809,0)</f>
        <v>0</v>
      </c>
      <c r="BJ809" s="18" t="s">
        <v>83</v>
      </c>
      <c r="BK809" s="240">
        <f>ROUND(I809*H809,2)</f>
        <v>0</v>
      </c>
      <c r="BL809" s="18" t="s">
        <v>272</v>
      </c>
      <c r="BM809" s="239" t="s">
        <v>1004</v>
      </c>
    </row>
    <row r="810" s="14" customFormat="1">
      <c r="A810" s="14"/>
      <c r="B810" s="252"/>
      <c r="C810" s="253"/>
      <c r="D810" s="243" t="s">
        <v>183</v>
      </c>
      <c r="E810" s="254" t="s">
        <v>1</v>
      </c>
      <c r="F810" s="255" t="s">
        <v>1005</v>
      </c>
      <c r="G810" s="253"/>
      <c r="H810" s="256">
        <v>0.60999999999999999</v>
      </c>
      <c r="I810" s="257"/>
      <c r="J810" s="253"/>
      <c r="K810" s="253"/>
      <c r="L810" s="258"/>
      <c r="M810" s="259"/>
      <c r="N810" s="260"/>
      <c r="O810" s="260"/>
      <c r="P810" s="260"/>
      <c r="Q810" s="260"/>
      <c r="R810" s="260"/>
      <c r="S810" s="260"/>
      <c r="T810" s="26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2" t="s">
        <v>183</v>
      </c>
      <c r="AU810" s="262" t="s">
        <v>85</v>
      </c>
      <c r="AV810" s="14" t="s">
        <v>85</v>
      </c>
      <c r="AW810" s="14" t="s">
        <v>32</v>
      </c>
      <c r="AX810" s="14" t="s">
        <v>76</v>
      </c>
      <c r="AY810" s="262" t="s">
        <v>174</v>
      </c>
    </row>
    <row r="811" s="15" customFormat="1">
      <c r="A811" s="15"/>
      <c r="B811" s="263"/>
      <c r="C811" s="264"/>
      <c r="D811" s="243" t="s">
        <v>183</v>
      </c>
      <c r="E811" s="265" t="s">
        <v>1</v>
      </c>
      <c r="F811" s="266" t="s">
        <v>187</v>
      </c>
      <c r="G811" s="264"/>
      <c r="H811" s="267">
        <v>0.60999999999999999</v>
      </c>
      <c r="I811" s="268"/>
      <c r="J811" s="264"/>
      <c r="K811" s="264"/>
      <c r="L811" s="269"/>
      <c r="M811" s="270"/>
      <c r="N811" s="271"/>
      <c r="O811" s="271"/>
      <c r="P811" s="271"/>
      <c r="Q811" s="271"/>
      <c r="R811" s="271"/>
      <c r="S811" s="271"/>
      <c r="T811" s="272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3" t="s">
        <v>183</v>
      </c>
      <c r="AU811" s="273" t="s">
        <v>85</v>
      </c>
      <c r="AV811" s="15" t="s">
        <v>188</v>
      </c>
      <c r="AW811" s="15" t="s">
        <v>32</v>
      </c>
      <c r="AX811" s="15" t="s">
        <v>76</v>
      </c>
      <c r="AY811" s="273" t="s">
        <v>174</v>
      </c>
    </row>
    <row r="812" s="16" customFormat="1">
      <c r="A812" s="16"/>
      <c r="B812" s="274"/>
      <c r="C812" s="275"/>
      <c r="D812" s="243" t="s">
        <v>183</v>
      </c>
      <c r="E812" s="276" t="s">
        <v>1</v>
      </c>
      <c r="F812" s="277" t="s">
        <v>189</v>
      </c>
      <c r="G812" s="275"/>
      <c r="H812" s="278">
        <v>0.60999999999999999</v>
      </c>
      <c r="I812" s="279"/>
      <c r="J812" s="275"/>
      <c r="K812" s="275"/>
      <c r="L812" s="280"/>
      <c r="M812" s="281"/>
      <c r="N812" s="282"/>
      <c r="O812" s="282"/>
      <c r="P812" s="282"/>
      <c r="Q812" s="282"/>
      <c r="R812" s="282"/>
      <c r="S812" s="282"/>
      <c r="T812" s="283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T812" s="284" t="s">
        <v>183</v>
      </c>
      <c r="AU812" s="284" t="s">
        <v>85</v>
      </c>
      <c r="AV812" s="16" t="s">
        <v>181</v>
      </c>
      <c r="AW812" s="16" t="s">
        <v>32</v>
      </c>
      <c r="AX812" s="16" t="s">
        <v>83</v>
      </c>
      <c r="AY812" s="284" t="s">
        <v>174</v>
      </c>
    </row>
    <row r="813" s="2" customFormat="1" ht="33" customHeight="1">
      <c r="A813" s="39"/>
      <c r="B813" s="40"/>
      <c r="C813" s="228" t="s">
        <v>1006</v>
      </c>
      <c r="D813" s="228" t="s">
        <v>176</v>
      </c>
      <c r="E813" s="229" t="s">
        <v>1007</v>
      </c>
      <c r="F813" s="230" t="s">
        <v>1008</v>
      </c>
      <c r="G813" s="231" t="s">
        <v>179</v>
      </c>
      <c r="H813" s="232">
        <v>13.817</v>
      </c>
      <c r="I813" s="233"/>
      <c r="J813" s="234">
        <f>ROUND(I813*H813,2)</f>
        <v>0</v>
      </c>
      <c r="K813" s="230" t="s">
        <v>180</v>
      </c>
      <c r="L813" s="45"/>
      <c r="M813" s="235" t="s">
        <v>1</v>
      </c>
      <c r="N813" s="236" t="s">
        <v>41</v>
      </c>
      <c r="O813" s="92"/>
      <c r="P813" s="237">
        <f>O813*H813</f>
        <v>0</v>
      </c>
      <c r="Q813" s="237">
        <v>0.00216</v>
      </c>
      <c r="R813" s="237">
        <f>Q813*H813</f>
        <v>0.029844720000000002</v>
      </c>
      <c r="S813" s="237">
        <v>0</v>
      </c>
      <c r="T813" s="238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39" t="s">
        <v>272</v>
      </c>
      <c r="AT813" s="239" t="s">
        <v>176</v>
      </c>
      <c r="AU813" s="239" t="s">
        <v>85</v>
      </c>
      <c r="AY813" s="18" t="s">
        <v>174</v>
      </c>
      <c r="BE813" s="240">
        <f>IF(N813="základní",J813,0)</f>
        <v>0</v>
      </c>
      <c r="BF813" s="240">
        <f>IF(N813="snížená",J813,0)</f>
        <v>0</v>
      </c>
      <c r="BG813" s="240">
        <f>IF(N813="zákl. přenesená",J813,0)</f>
        <v>0</v>
      </c>
      <c r="BH813" s="240">
        <f>IF(N813="sníž. přenesená",J813,0)</f>
        <v>0</v>
      </c>
      <c r="BI813" s="240">
        <f>IF(N813="nulová",J813,0)</f>
        <v>0</v>
      </c>
      <c r="BJ813" s="18" t="s">
        <v>83</v>
      </c>
      <c r="BK813" s="240">
        <f>ROUND(I813*H813,2)</f>
        <v>0</v>
      </c>
      <c r="BL813" s="18" t="s">
        <v>272</v>
      </c>
      <c r="BM813" s="239" t="s">
        <v>1009</v>
      </c>
    </row>
    <row r="814" s="14" customFormat="1">
      <c r="A814" s="14"/>
      <c r="B814" s="252"/>
      <c r="C814" s="253"/>
      <c r="D814" s="243" t="s">
        <v>183</v>
      </c>
      <c r="E814" s="254" t="s">
        <v>1</v>
      </c>
      <c r="F814" s="255" t="s">
        <v>1010</v>
      </c>
      <c r="G814" s="253"/>
      <c r="H814" s="256">
        <v>11.175000000000001</v>
      </c>
      <c r="I814" s="257"/>
      <c r="J814" s="253"/>
      <c r="K814" s="253"/>
      <c r="L814" s="258"/>
      <c r="M814" s="259"/>
      <c r="N814" s="260"/>
      <c r="O814" s="260"/>
      <c r="P814" s="260"/>
      <c r="Q814" s="260"/>
      <c r="R814" s="260"/>
      <c r="S814" s="260"/>
      <c r="T814" s="261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2" t="s">
        <v>183</v>
      </c>
      <c r="AU814" s="262" t="s">
        <v>85</v>
      </c>
      <c r="AV814" s="14" t="s">
        <v>85</v>
      </c>
      <c r="AW814" s="14" t="s">
        <v>32</v>
      </c>
      <c r="AX814" s="14" t="s">
        <v>76</v>
      </c>
      <c r="AY814" s="262" t="s">
        <v>174</v>
      </c>
    </row>
    <row r="815" s="14" customFormat="1">
      <c r="A815" s="14"/>
      <c r="B815" s="252"/>
      <c r="C815" s="253"/>
      <c r="D815" s="243" t="s">
        <v>183</v>
      </c>
      <c r="E815" s="254" t="s">
        <v>1</v>
      </c>
      <c r="F815" s="255" t="s">
        <v>1011</v>
      </c>
      <c r="G815" s="253"/>
      <c r="H815" s="256">
        <v>0.60999999999999999</v>
      </c>
      <c r="I815" s="257"/>
      <c r="J815" s="253"/>
      <c r="K815" s="253"/>
      <c r="L815" s="258"/>
      <c r="M815" s="259"/>
      <c r="N815" s="260"/>
      <c r="O815" s="260"/>
      <c r="P815" s="260"/>
      <c r="Q815" s="260"/>
      <c r="R815" s="260"/>
      <c r="S815" s="260"/>
      <c r="T815" s="26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2" t="s">
        <v>183</v>
      </c>
      <c r="AU815" s="262" t="s">
        <v>85</v>
      </c>
      <c r="AV815" s="14" t="s">
        <v>85</v>
      </c>
      <c r="AW815" s="14" t="s">
        <v>32</v>
      </c>
      <c r="AX815" s="14" t="s">
        <v>76</v>
      </c>
      <c r="AY815" s="262" t="s">
        <v>174</v>
      </c>
    </row>
    <row r="816" s="14" customFormat="1">
      <c r="A816" s="14"/>
      <c r="B816" s="252"/>
      <c r="C816" s="253"/>
      <c r="D816" s="243" t="s">
        <v>183</v>
      </c>
      <c r="E816" s="254" t="s">
        <v>1</v>
      </c>
      <c r="F816" s="255" t="s">
        <v>1012</v>
      </c>
      <c r="G816" s="253"/>
      <c r="H816" s="256">
        <v>2.032</v>
      </c>
      <c r="I816" s="257"/>
      <c r="J816" s="253"/>
      <c r="K816" s="253"/>
      <c r="L816" s="258"/>
      <c r="M816" s="259"/>
      <c r="N816" s="260"/>
      <c r="O816" s="260"/>
      <c r="P816" s="260"/>
      <c r="Q816" s="260"/>
      <c r="R816" s="260"/>
      <c r="S816" s="260"/>
      <c r="T816" s="261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2" t="s">
        <v>183</v>
      </c>
      <c r="AU816" s="262" t="s">
        <v>85</v>
      </c>
      <c r="AV816" s="14" t="s">
        <v>85</v>
      </c>
      <c r="AW816" s="14" t="s">
        <v>32</v>
      </c>
      <c r="AX816" s="14" t="s">
        <v>76</v>
      </c>
      <c r="AY816" s="262" t="s">
        <v>174</v>
      </c>
    </row>
    <row r="817" s="15" customFormat="1">
      <c r="A817" s="15"/>
      <c r="B817" s="263"/>
      <c r="C817" s="264"/>
      <c r="D817" s="243" t="s">
        <v>183</v>
      </c>
      <c r="E817" s="265" t="s">
        <v>1</v>
      </c>
      <c r="F817" s="266" t="s">
        <v>187</v>
      </c>
      <c r="G817" s="264"/>
      <c r="H817" s="267">
        <v>13.817</v>
      </c>
      <c r="I817" s="268"/>
      <c r="J817" s="264"/>
      <c r="K817" s="264"/>
      <c r="L817" s="269"/>
      <c r="M817" s="270"/>
      <c r="N817" s="271"/>
      <c r="O817" s="271"/>
      <c r="P817" s="271"/>
      <c r="Q817" s="271"/>
      <c r="R817" s="271"/>
      <c r="S817" s="271"/>
      <c r="T817" s="272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3" t="s">
        <v>183</v>
      </c>
      <c r="AU817" s="273" t="s">
        <v>85</v>
      </c>
      <c r="AV817" s="15" t="s">
        <v>188</v>
      </c>
      <c r="AW817" s="15" t="s">
        <v>32</v>
      </c>
      <c r="AX817" s="15" t="s">
        <v>76</v>
      </c>
      <c r="AY817" s="273" t="s">
        <v>174</v>
      </c>
    </row>
    <row r="818" s="16" customFormat="1">
      <c r="A818" s="16"/>
      <c r="B818" s="274"/>
      <c r="C818" s="275"/>
      <c r="D818" s="243" t="s">
        <v>183</v>
      </c>
      <c r="E818" s="276" t="s">
        <v>1</v>
      </c>
      <c r="F818" s="277" t="s">
        <v>189</v>
      </c>
      <c r="G818" s="275"/>
      <c r="H818" s="278">
        <v>13.817</v>
      </c>
      <c r="I818" s="279"/>
      <c r="J818" s="275"/>
      <c r="K818" s="275"/>
      <c r="L818" s="280"/>
      <c r="M818" s="281"/>
      <c r="N818" s="282"/>
      <c r="O818" s="282"/>
      <c r="P818" s="282"/>
      <c r="Q818" s="282"/>
      <c r="R818" s="282"/>
      <c r="S818" s="282"/>
      <c r="T818" s="283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284" t="s">
        <v>183</v>
      </c>
      <c r="AU818" s="284" t="s">
        <v>85</v>
      </c>
      <c r="AV818" s="16" t="s">
        <v>181</v>
      </c>
      <c r="AW818" s="16" t="s">
        <v>32</v>
      </c>
      <c r="AX818" s="16" t="s">
        <v>83</v>
      </c>
      <c r="AY818" s="284" t="s">
        <v>174</v>
      </c>
    </row>
    <row r="819" s="2" customFormat="1" ht="24.15" customHeight="1">
      <c r="A819" s="39"/>
      <c r="B819" s="40"/>
      <c r="C819" s="228" t="s">
        <v>1013</v>
      </c>
      <c r="D819" s="228" t="s">
        <v>176</v>
      </c>
      <c r="E819" s="229" t="s">
        <v>1014</v>
      </c>
      <c r="F819" s="230" t="s">
        <v>1015</v>
      </c>
      <c r="G819" s="231" t="s">
        <v>439</v>
      </c>
      <c r="H819" s="232">
        <v>216.322</v>
      </c>
      <c r="I819" s="233"/>
      <c r="J819" s="234">
        <f>ROUND(I819*H819,2)</f>
        <v>0</v>
      </c>
      <c r="K819" s="230" t="s">
        <v>1</v>
      </c>
      <c r="L819" s="45"/>
      <c r="M819" s="235" t="s">
        <v>1</v>
      </c>
      <c r="N819" s="236" t="s">
        <v>41</v>
      </c>
      <c r="O819" s="92"/>
      <c r="P819" s="237">
        <f>O819*H819</f>
        <v>0</v>
      </c>
      <c r="Q819" s="237">
        <v>0.0014599999999999999</v>
      </c>
      <c r="R819" s="237">
        <f>Q819*H819</f>
        <v>0.31583011999999999</v>
      </c>
      <c r="S819" s="237">
        <v>0</v>
      </c>
      <c r="T819" s="238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9" t="s">
        <v>272</v>
      </c>
      <c r="AT819" s="239" t="s">
        <v>176</v>
      </c>
      <c r="AU819" s="239" t="s">
        <v>85</v>
      </c>
      <c r="AY819" s="18" t="s">
        <v>174</v>
      </c>
      <c r="BE819" s="240">
        <f>IF(N819="základní",J819,0)</f>
        <v>0</v>
      </c>
      <c r="BF819" s="240">
        <f>IF(N819="snížená",J819,0)</f>
        <v>0</v>
      </c>
      <c r="BG819" s="240">
        <f>IF(N819="zákl. přenesená",J819,0)</f>
        <v>0</v>
      </c>
      <c r="BH819" s="240">
        <f>IF(N819="sníž. přenesená",J819,0)</f>
        <v>0</v>
      </c>
      <c r="BI819" s="240">
        <f>IF(N819="nulová",J819,0)</f>
        <v>0</v>
      </c>
      <c r="BJ819" s="18" t="s">
        <v>83</v>
      </c>
      <c r="BK819" s="240">
        <f>ROUND(I819*H819,2)</f>
        <v>0</v>
      </c>
      <c r="BL819" s="18" t="s">
        <v>272</v>
      </c>
      <c r="BM819" s="239" t="s">
        <v>1016</v>
      </c>
    </row>
    <row r="820" s="14" customFormat="1">
      <c r="A820" s="14"/>
      <c r="B820" s="252"/>
      <c r="C820" s="253"/>
      <c r="D820" s="243" t="s">
        <v>183</v>
      </c>
      <c r="E820" s="254" t="s">
        <v>1</v>
      </c>
      <c r="F820" s="255" t="s">
        <v>1017</v>
      </c>
      <c r="G820" s="253"/>
      <c r="H820" s="256">
        <v>171.75200000000001</v>
      </c>
      <c r="I820" s="257"/>
      <c r="J820" s="253"/>
      <c r="K820" s="253"/>
      <c r="L820" s="258"/>
      <c r="M820" s="259"/>
      <c r="N820" s="260"/>
      <c r="O820" s="260"/>
      <c r="P820" s="260"/>
      <c r="Q820" s="260"/>
      <c r="R820" s="260"/>
      <c r="S820" s="260"/>
      <c r="T820" s="261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2" t="s">
        <v>183</v>
      </c>
      <c r="AU820" s="262" t="s">
        <v>85</v>
      </c>
      <c r="AV820" s="14" t="s">
        <v>85</v>
      </c>
      <c r="AW820" s="14" t="s">
        <v>32</v>
      </c>
      <c r="AX820" s="14" t="s">
        <v>76</v>
      </c>
      <c r="AY820" s="262" t="s">
        <v>174</v>
      </c>
    </row>
    <row r="821" s="14" customFormat="1">
      <c r="A821" s="14"/>
      <c r="B821" s="252"/>
      <c r="C821" s="253"/>
      <c r="D821" s="243" t="s">
        <v>183</v>
      </c>
      <c r="E821" s="254" t="s">
        <v>1</v>
      </c>
      <c r="F821" s="255" t="s">
        <v>1018</v>
      </c>
      <c r="G821" s="253"/>
      <c r="H821" s="256">
        <v>18.66</v>
      </c>
      <c r="I821" s="257"/>
      <c r="J821" s="253"/>
      <c r="K821" s="253"/>
      <c r="L821" s="258"/>
      <c r="M821" s="259"/>
      <c r="N821" s="260"/>
      <c r="O821" s="260"/>
      <c r="P821" s="260"/>
      <c r="Q821" s="260"/>
      <c r="R821" s="260"/>
      <c r="S821" s="260"/>
      <c r="T821" s="26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2" t="s">
        <v>183</v>
      </c>
      <c r="AU821" s="262" t="s">
        <v>85</v>
      </c>
      <c r="AV821" s="14" t="s">
        <v>85</v>
      </c>
      <c r="AW821" s="14" t="s">
        <v>32</v>
      </c>
      <c r="AX821" s="14" t="s">
        <v>76</v>
      </c>
      <c r="AY821" s="262" t="s">
        <v>174</v>
      </c>
    </row>
    <row r="822" s="14" customFormat="1">
      <c r="A822" s="14"/>
      <c r="B822" s="252"/>
      <c r="C822" s="253"/>
      <c r="D822" s="243" t="s">
        <v>183</v>
      </c>
      <c r="E822" s="254" t="s">
        <v>1</v>
      </c>
      <c r="F822" s="255" t="s">
        <v>1019</v>
      </c>
      <c r="G822" s="253"/>
      <c r="H822" s="256">
        <v>1.19</v>
      </c>
      <c r="I822" s="257"/>
      <c r="J822" s="253"/>
      <c r="K822" s="253"/>
      <c r="L822" s="258"/>
      <c r="M822" s="259"/>
      <c r="N822" s="260"/>
      <c r="O822" s="260"/>
      <c r="P822" s="260"/>
      <c r="Q822" s="260"/>
      <c r="R822" s="260"/>
      <c r="S822" s="260"/>
      <c r="T822" s="261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2" t="s">
        <v>183</v>
      </c>
      <c r="AU822" s="262" t="s">
        <v>85</v>
      </c>
      <c r="AV822" s="14" t="s">
        <v>85</v>
      </c>
      <c r="AW822" s="14" t="s">
        <v>32</v>
      </c>
      <c r="AX822" s="14" t="s">
        <v>76</v>
      </c>
      <c r="AY822" s="262" t="s">
        <v>174</v>
      </c>
    </row>
    <row r="823" s="14" customFormat="1">
      <c r="A823" s="14"/>
      <c r="B823" s="252"/>
      <c r="C823" s="253"/>
      <c r="D823" s="243" t="s">
        <v>183</v>
      </c>
      <c r="E823" s="254" t="s">
        <v>1</v>
      </c>
      <c r="F823" s="255" t="s">
        <v>1020</v>
      </c>
      <c r="G823" s="253"/>
      <c r="H823" s="256">
        <v>12.44</v>
      </c>
      <c r="I823" s="257"/>
      <c r="J823" s="253"/>
      <c r="K823" s="253"/>
      <c r="L823" s="258"/>
      <c r="M823" s="259"/>
      <c r="N823" s="260"/>
      <c r="O823" s="260"/>
      <c r="P823" s="260"/>
      <c r="Q823" s="260"/>
      <c r="R823" s="260"/>
      <c r="S823" s="260"/>
      <c r="T823" s="261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2" t="s">
        <v>183</v>
      </c>
      <c r="AU823" s="262" t="s">
        <v>85</v>
      </c>
      <c r="AV823" s="14" t="s">
        <v>85</v>
      </c>
      <c r="AW823" s="14" t="s">
        <v>32</v>
      </c>
      <c r="AX823" s="14" t="s">
        <v>76</v>
      </c>
      <c r="AY823" s="262" t="s">
        <v>174</v>
      </c>
    </row>
    <row r="824" s="14" customFormat="1">
      <c r="A824" s="14"/>
      <c r="B824" s="252"/>
      <c r="C824" s="253"/>
      <c r="D824" s="243" t="s">
        <v>183</v>
      </c>
      <c r="E824" s="254" t="s">
        <v>1</v>
      </c>
      <c r="F824" s="255" t="s">
        <v>1021</v>
      </c>
      <c r="G824" s="253"/>
      <c r="H824" s="256">
        <v>6.1399999999999997</v>
      </c>
      <c r="I824" s="257"/>
      <c r="J824" s="253"/>
      <c r="K824" s="253"/>
      <c r="L824" s="258"/>
      <c r="M824" s="259"/>
      <c r="N824" s="260"/>
      <c r="O824" s="260"/>
      <c r="P824" s="260"/>
      <c r="Q824" s="260"/>
      <c r="R824" s="260"/>
      <c r="S824" s="260"/>
      <c r="T824" s="26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2" t="s">
        <v>183</v>
      </c>
      <c r="AU824" s="262" t="s">
        <v>85</v>
      </c>
      <c r="AV824" s="14" t="s">
        <v>85</v>
      </c>
      <c r="AW824" s="14" t="s">
        <v>32</v>
      </c>
      <c r="AX824" s="14" t="s">
        <v>76</v>
      </c>
      <c r="AY824" s="262" t="s">
        <v>174</v>
      </c>
    </row>
    <row r="825" s="14" customFormat="1">
      <c r="A825" s="14"/>
      <c r="B825" s="252"/>
      <c r="C825" s="253"/>
      <c r="D825" s="243" t="s">
        <v>183</v>
      </c>
      <c r="E825" s="254" t="s">
        <v>1</v>
      </c>
      <c r="F825" s="255" t="s">
        <v>1022</v>
      </c>
      <c r="G825" s="253"/>
      <c r="H825" s="256">
        <v>6.1399999999999997</v>
      </c>
      <c r="I825" s="257"/>
      <c r="J825" s="253"/>
      <c r="K825" s="253"/>
      <c r="L825" s="258"/>
      <c r="M825" s="259"/>
      <c r="N825" s="260"/>
      <c r="O825" s="260"/>
      <c r="P825" s="260"/>
      <c r="Q825" s="260"/>
      <c r="R825" s="260"/>
      <c r="S825" s="260"/>
      <c r="T825" s="26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62" t="s">
        <v>183</v>
      </c>
      <c r="AU825" s="262" t="s">
        <v>85</v>
      </c>
      <c r="AV825" s="14" t="s">
        <v>85</v>
      </c>
      <c r="AW825" s="14" t="s">
        <v>32</v>
      </c>
      <c r="AX825" s="14" t="s">
        <v>76</v>
      </c>
      <c r="AY825" s="262" t="s">
        <v>174</v>
      </c>
    </row>
    <row r="826" s="15" customFormat="1">
      <c r="A826" s="15"/>
      <c r="B826" s="263"/>
      <c r="C826" s="264"/>
      <c r="D826" s="243" t="s">
        <v>183</v>
      </c>
      <c r="E826" s="265" t="s">
        <v>1</v>
      </c>
      <c r="F826" s="266" t="s">
        <v>187</v>
      </c>
      <c r="G826" s="264"/>
      <c r="H826" s="267">
        <v>216.322</v>
      </c>
      <c r="I826" s="268"/>
      <c r="J826" s="264"/>
      <c r="K826" s="264"/>
      <c r="L826" s="269"/>
      <c r="M826" s="270"/>
      <c r="N826" s="271"/>
      <c r="O826" s="271"/>
      <c r="P826" s="271"/>
      <c r="Q826" s="271"/>
      <c r="R826" s="271"/>
      <c r="S826" s="271"/>
      <c r="T826" s="272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3" t="s">
        <v>183</v>
      </c>
      <c r="AU826" s="273" t="s">
        <v>85</v>
      </c>
      <c r="AV826" s="15" t="s">
        <v>188</v>
      </c>
      <c r="AW826" s="15" t="s">
        <v>32</v>
      </c>
      <c r="AX826" s="15" t="s">
        <v>76</v>
      </c>
      <c r="AY826" s="273" t="s">
        <v>174</v>
      </c>
    </row>
    <row r="827" s="16" customFormat="1">
      <c r="A827" s="16"/>
      <c r="B827" s="274"/>
      <c r="C827" s="275"/>
      <c r="D827" s="243" t="s">
        <v>183</v>
      </c>
      <c r="E827" s="276" t="s">
        <v>1</v>
      </c>
      <c r="F827" s="277" t="s">
        <v>189</v>
      </c>
      <c r="G827" s="275"/>
      <c r="H827" s="278">
        <v>216.322</v>
      </c>
      <c r="I827" s="279"/>
      <c r="J827" s="275"/>
      <c r="K827" s="275"/>
      <c r="L827" s="280"/>
      <c r="M827" s="281"/>
      <c r="N827" s="282"/>
      <c r="O827" s="282"/>
      <c r="P827" s="282"/>
      <c r="Q827" s="282"/>
      <c r="R827" s="282"/>
      <c r="S827" s="282"/>
      <c r="T827" s="283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T827" s="284" t="s">
        <v>183</v>
      </c>
      <c r="AU827" s="284" t="s">
        <v>85</v>
      </c>
      <c r="AV827" s="16" t="s">
        <v>181</v>
      </c>
      <c r="AW827" s="16" t="s">
        <v>32</v>
      </c>
      <c r="AX827" s="16" t="s">
        <v>83</v>
      </c>
      <c r="AY827" s="284" t="s">
        <v>174</v>
      </c>
    </row>
    <row r="828" s="2" customFormat="1" ht="24.15" customHeight="1">
      <c r="A828" s="39"/>
      <c r="B828" s="40"/>
      <c r="C828" s="228" t="s">
        <v>1023</v>
      </c>
      <c r="D828" s="228" t="s">
        <v>176</v>
      </c>
      <c r="E828" s="229" t="s">
        <v>1024</v>
      </c>
      <c r="F828" s="230" t="s">
        <v>1025</v>
      </c>
      <c r="G828" s="231" t="s">
        <v>439</v>
      </c>
      <c r="H828" s="232">
        <v>69.421999999999997</v>
      </c>
      <c r="I828" s="233"/>
      <c r="J828" s="234">
        <f>ROUND(I828*H828,2)</f>
        <v>0</v>
      </c>
      <c r="K828" s="230" t="s">
        <v>1</v>
      </c>
      <c r="L828" s="45"/>
      <c r="M828" s="235" t="s">
        <v>1</v>
      </c>
      <c r="N828" s="236" t="s">
        <v>41</v>
      </c>
      <c r="O828" s="92"/>
      <c r="P828" s="237">
        <f>O828*H828</f>
        <v>0</v>
      </c>
      <c r="Q828" s="237">
        <v>0.0017099999999999999</v>
      </c>
      <c r="R828" s="237">
        <f>Q828*H828</f>
        <v>0.11871161999999999</v>
      </c>
      <c r="S828" s="237">
        <v>0</v>
      </c>
      <c r="T828" s="238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9" t="s">
        <v>272</v>
      </c>
      <c r="AT828" s="239" t="s">
        <v>176</v>
      </c>
      <c r="AU828" s="239" t="s">
        <v>85</v>
      </c>
      <c r="AY828" s="18" t="s">
        <v>174</v>
      </c>
      <c r="BE828" s="240">
        <f>IF(N828="základní",J828,0)</f>
        <v>0</v>
      </c>
      <c r="BF828" s="240">
        <f>IF(N828="snížená",J828,0)</f>
        <v>0</v>
      </c>
      <c r="BG828" s="240">
        <f>IF(N828="zákl. přenesená",J828,0)</f>
        <v>0</v>
      </c>
      <c r="BH828" s="240">
        <f>IF(N828="sníž. přenesená",J828,0)</f>
        <v>0</v>
      </c>
      <c r="BI828" s="240">
        <f>IF(N828="nulová",J828,0)</f>
        <v>0</v>
      </c>
      <c r="BJ828" s="18" t="s">
        <v>83</v>
      </c>
      <c r="BK828" s="240">
        <f>ROUND(I828*H828,2)</f>
        <v>0</v>
      </c>
      <c r="BL828" s="18" t="s">
        <v>272</v>
      </c>
      <c r="BM828" s="239" t="s">
        <v>1026</v>
      </c>
    </row>
    <row r="829" s="14" customFormat="1">
      <c r="A829" s="14"/>
      <c r="B829" s="252"/>
      <c r="C829" s="253"/>
      <c r="D829" s="243" t="s">
        <v>183</v>
      </c>
      <c r="E829" s="254" t="s">
        <v>1</v>
      </c>
      <c r="F829" s="255" t="s">
        <v>1027</v>
      </c>
      <c r="G829" s="253"/>
      <c r="H829" s="256">
        <v>23.920000000000002</v>
      </c>
      <c r="I829" s="257"/>
      <c r="J829" s="253"/>
      <c r="K829" s="253"/>
      <c r="L829" s="258"/>
      <c r="M829" s="259"/>
      <c r="N829" s="260"/>
      <c r="O829" s="260"/>
      <c r="P829" s="260"/>
      <c r="Q829" s="260"/>
      <c r="R829" s="260"/>
      <c r="S829" s="260"/>
      <c r="T829" s="261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2" t="s">
        <v>183</v>
      </c>
      <c r="AU829" s="262" t="s">
        <v>85</v>
      </c>
      <c r="AV829" s="14" t="s">
        <v>85</v>
      </c>
      <c r="AW829" s="14" t="s">
        <v>32</v>
      </c>
      <c r="AX829" s="14" t="s">
        <v>76</v>
      </c>
      <c r="AY829" s="262" t="s">
        <v>174</v>
      </c>
    </row>
    <row r="830" s="14" customFormat="1">
      <c r="A830" s="14"/>
      <c r="B830" s="252"/>
      <c r="C830" s="253"/>
      <c r="D830" s="243" t="s">
        <v>183</v>
      </c>
      <c r="E830" s="254" t="s">
        <v>1</v>
      </c>
      <c r="F830" s="255" t="s">
        <v>1028</v>
      </c>
      <c r="G830" s="253"/>
      <c r="H830" s="256">
        <v>0.80000000000000004</v>
      </c>
      <c r="I830" s="257"/>
      <c r="J830" s="253"/>
      <c r="K830" s="253"/>
      <c r="L830" s="258"/>
      <c r="M830" s="259"/>
      <c r="N830" s="260"/>
      <c r="O830" s="260"/>
      <c r="P830" s="260"/>
      <c r="Q830" s="260"/>
      <c r="R830" s="260"/>
      <c r="S830" s="260"/>
      <c r="T830" s="26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2" t="s">
        <v>183</v>
      </c>
      <c r="AU830" s="262" t="s">
        <v>85</v>
      </c>
      <c r="AV830" s="14" t="s">
        <v>85</v>
      </c>
      <c r="AW830" s="14" t="s">
        <v>32</v>
      </c>
      <c r="AX830" s="14" t="s">
        <v>76</v>
      </c>
      <c r="AY830" s="262" t="s">
        <v>174</v>
      </c>
    </row>
    <row r="831" s="14" customFormat="1">
      <c r="A831" s="14"/>
      <c r="B831" s="252"/>
      <c r="C831" s="253"/>
      <c r="D831" s="243" t="s">
        <v>183</v>
      </c>
      <c r="E831" s="254" t="s">
        <v>1</v>
      </c>
      <c r="F831" s="255" t="s">
        <v>1029</v>
      </c>
      <c r="G831" s="253"/>
      <c r="H831" s="256">
        <v>38.840000000000003</v>
      </c>
      <c r="I831" s="257"/>
      <c r="J831" s="253"/>
      <c r="K831" s="253"/>
      <c r="L831" s="258"/>
      <c r="M831" s="259"/>
      <c r="N831" s="260"/>
      <c r="O831" s="260"/>
      <c r="P831" s="260"/>
      <c r="Q831" s="260"/>
      <c r="R831" s="260"/>
      <c r="S831" s="260"/>
      <c r="T831" s="26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2" t="s">
        <v>183</v>
      </c>
      <c r="AU831" s="262" t="s">
        <v>85</v>
      </c>
      <c r="AV831" s="14" t="s">
        <v>85</v>
      </c>
      <c r="AW831" s="14" t="s">
        <v>32</v>
      </c>
      <c r="AX831" s="14" t="s">
        <v>76</v>
      </c>
      <c r="AY831" s="262" t="s">
        <v>174</v>
      </c>
    </row>
    <row r="832" s="14" customFormat="1">
      <c r="A832" s="14"/>
      <c r="B832" s="252"/>
      <c r="C832" s="253"/>
      <c r="D832" s="243" t="s">
        <v>183</v>
      </c>
      <c r="E832" s="254" t="s">
        <v>1</v>
      </c>
      <c r="F832" s="255" t="s">
        <v>1030</v>
      </c>
      <c r="G832" s="253"/>
      <c r="H832" s="256">
        <v>1.3400000000000001</v>
      </c>
      <c r="I832" s="257"/>
      <c r="J832" s="253"/>
      <c r="K832" s="253"/>
      <c r="L832" s="258"/>
      <c r="M832" s="259"/>
      <c r="N832" s="260"/>
      <c r="O832" s="260"/>
      <c r="P832" s="260"/>
      <c r="Q832" s="260"/>
      <c r="R832" s="260"/>
      <c r="S832" s="260"/>
      <c r="T832" s="26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2" t="s">
        <v>183</v>
      </c>
      <c r="AU832" s="262" t="s">
        <v>85</v>
      </c>
      <c r="AV832" s="14" t="s">
        <v>85</v>
      </c>
      <c r="AW832" s="14" t="s">
        <v>32</v>
      </c>
      <c r="AX832" s="14" t="s">
        <v>76</v>
      </c>
      <c r="AY832" s="262" t="s">
        <v>174</v>
      </c>
    </row>
    <row r="833" s="14" customFormat="1">
      <c r="A833" s="14"/>
      <c r="B833" s="252"/>
      <c r="C833" s="253"/>
      <c r="D833" s="243" t="s">
        <v>183</v>
      </c>
      <c r="E833" s="254" t="s">
        <v>1</v>
      </c>
      <c r="F833" s="255" t="s">
        <v>1031</v>
      </c>
      <c r="G833" s="253"/>
      <c r="H833" s="256">
        <v>1.3</v>
      </c>
      <c r="I833" s="257"/>
      <c r="J833" s="253"/>
      <c r="K833" s="253"/>
      <c r="L833" s="258"/>
      <c r="M833" s="259"/>
      <c r="N833" s="260"/>
      <c r="O833" s="260"/>
      <c r="P833" s="260"/>
      <c r="Q833" s="260"/>
      <c r="R833" s="260"/>
      <c r="S833" s="260"/>
      <c r="T833" s="26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2" t="s">
        <v>183</v>
      </c>
      <c r="AU833" s="262" t="s">
        <v>85</v>
      </c>
      <c r="AV833" s="14" t="s">
        <v>85</v>
      </c>
      <c r="AW833" s="14" t="s">
        <v>32</v>
      </c>
      <c r="AX833" s="14" t="s">
        <v>76</v>
      </c>
      <c r="AY833" s="262" t="s">
        <v>174</v>
      </c>
    </row>
    <row r="834" s="14" customFormat="1">
      <c r="A834" s="14"/>
      <c r="B834" s="252"/>
      <c r="C834" s="253"/>
      <c r="D834" s="243" t="s">
        <v>183</v>
      </c>
      <c r="E834" s="254" t="s">
        <v>1</v>
      </c>
      <c r="F834" s="255" t="s">
        <v>1032</v>
      </c>
      <c r="G834" s="253"/>
      <c r="H834" s="256">
        <v>3.222</v>
      </c>
      <c r="I834" s="257"/>
      <c r="J834" s="253"/>
      <c r="K834" s="253"/>
      <c r="L834" s="258"/>
      <c r="M834" s="259"/>
      <c r="N834" s="260"/>
      <c r="O834" s="260"/>
      <c r="P834" s="260"/>
      <c r="Q834" s="260"/>
      <c r="R834" s="260"/>
      <c r="S834" s="260"/>
      <c r="T834" s="261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2" t="s">
        <v>183</v>
      </c>
      <c r="AU834" s="262" t="s">
        <v>85</v>
      </c>
      <c r="AV834" s="14" t="s">
        <v>85</v>
      </c>
      <c r="AW834" s="14" t="s">
        <v>32</v>
      </c>
      <c r="AX834" s="14" t="s">
        <v>76</v>
      </c>
      <c r="AY834" s="262" t="s">
        <v>174</v>
      </c>
    </row>
    <row r="835" s="15" customFormat="1">
      <c r="A835" s="15"/>
      <c r="B835" s="263"/>
      <c r="C835" s="264"/>
      <c r="D835" s="243" t="s">
        <v>183</v>
      </c>
      <c r="E835" s="265" t="s">
        <v>1</v>
      </c>
      <c r="F835" s="266" t="s">
        <v>187</v>
      </c>
      <c r="G835" s="264"/>
      <c r="H835" s="267">
        <v>69.421999999999997</v>
      </c>
      <c r="I835" s="268"/>
      <c r="J835" s="264"/>
      <c r="K835" s="264"/>
      <c r="L835" s="269"/>
      <c r="M835" s="270"/>
      <c r="N835" s="271"/>
      <c r="O835" s="271"/>
      <c r="P835" s="271"/>
      <c r="Q835" s="271"/>
      <c r="R835" s="271"/>
      <c r="S835" s="271"/>
      <c r="T835" s="272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73" t="s">
        <v>183</v>
      </c>
      <c r="AU835" s="273" t="s">
        <v>85</v>
      </c>
      <c r="AV835" s="15" t="s">
        <v>188</v>
      </c>
      <c r="AW835" s="15" t="s">
        <v>32</v>
      </c>
      <c r="AX835" s="15" t="s">
        <v>76</v>
      </c>
      <c r="AY835" s="273" t="s">
        <v>174</v>
      </c>
    </row>
    <row r="836" s="16" customFormat="1">
      <c r="A836" s="16"/>
      <c r="B836" s="274"/>
      <c r="C836" s="275"/>
      <c r="D836" s="243" t="s">
        <v>183</v>
      </c>
      <c r="E836" s="276" t="s">
        <v>1</v>
      </c>
      <c r="F836" s="277" t="s">
        <v>189</v>
      </c>
      <c r="G836" s="275"/>
      <c r="H836" s="278">
        <v>69.421999999999997</v>
      </c>
      <c r="I836" s="279"/>
      <c r="J836" s="275"/>
      <c r="K836" s="275"/>
      <c r="L836" s="280"/>
      <c r="M836" s="281"/>
      <c r="N836" s="282"/>
      <c r="O836" s="282"/>
      <c r="P836" s="282"/>
      <c r="Q836" s="282"/>
      <c r="R836" s="282"/>
      <c r="S836" s="282"/>
      <c r="T836" s="283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T836" s="284" t="s">
        <v>183</v>
      </c>
      <c r="AU836" s="284" t="s">
        <v>85</v>
      </c>
      <c r="AV836" s="16" t="s">
        <v>181</v>
      </c>
      <c r="AW836" s="16" t="s">
        <v>32</v>
      </c>
      <c r="AX836" s="16" t="s">
        <v>83</v>
      </c>
      <c r="AY836" s="284" t="s">
        <v>174</v>
      </c>
    </row>
    <row r="837" s="2" customFormat="1" ht="24.15" customHeight="1">
      <c r="A837" s="39"/>
      <c r="B837" s="40"/>
      <c r="C837" s="228" t="s">
        <v>1033</v>
      </c>
      <c r="D837" s="228" t="s">
        <v>176</v>
      </c>
      <c r="E837" s="229" t="s">
        <v>1034</v>
      </c>
      <c r="F837" s="230" t="s">
        <v>1035</v>
      </c>
      <c r="G837" s="231" t="s">
        <v>758</v>
      </c>
      <c r="H837" s="295"/>
      <c r="I837" s="233"/>
      <c r="J837" s="234">
        <f>ROUND(I837*H837,2)</f>
        <v>0</v>
      </c>
      <c r="K837" s="230" t="s">
        <v>180</v>
      </c>
      <c r="L837" s="45"/>
      <c r="M837" s="235" t="s">
        <v>1</v>
      </c>
      <c r="N837" s="236" t="s">
        <v>41</v>
      </c>
      <c r="O837" s="92"/>
      <c r="P837" s="237">
        <f>O837*H837</f>
        <v>0</v>
      </c>
      <c r="Q837" s="237">
        <v>0</v>
      </c>
      <c r="R837" s="237">
        <f>Q837*H837</f>
        <v>0</v>
      </c>
      <c r="S837" s="237">
        <v>0</v>
      </c>
      <c r="T837" s="238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9" t="s">
        <v>272</v>
      </c>
      <c r="AT837" s="239" t="s">
        <v>176</v>
      </c>
      <c r="AU837" s="239" t="s">
        <v>85</v>
      </c>
      <c r="AY837" s="18" t="s">
        <v>174</v>
      </c>
      <c r="BE837" s="240">
        <f>IF(N837="základní",J837,0)</f>
        <v>0</v>
      </c>
      <c r="BF837" s="240">
        <f>IF(N837="snížená",J837,0)</f>
        <v>0</v>
      </c>
      <c r="BG837" s="240">
        <f>IF(N837="zákl. přenesená",J837,0)</f>
        <v>0</v>
      </c>
      <c r="BH837" s="240">
        <f>IF(N837="sníž. přenesená",J837,0)</f>
        <v>0</v>
      </c>
      <c r="BI837" s="240">
        <f>IF(N837="nulová",J837,0)</f>
        <v>0</v>
      </c>
      <c r="BJ837" s="18" t="s">
        <v>83</v>
      </c>
      <c r="BK837" s="240">
        <f>ROUND(I837*H837,2)</f>
        <v>0</v>
      </c>
      <c r="BL837" s="18" t="s">
        <v>272</v>
      </c>
      <c r="BM837" s="239" t="s">
        <v>1036</v>
      </c>
    </row>
    <row r="838" s="12" customFormat="1" ht="22.8" customHeight="1">
      <c r="A838" s="12"/>
      <c r="B838" s="212"/>
      <c r="C838" s="213"/>
      <c r="D838" s="214" t="s">
        <v>75</v>
      </c>
      <c r="E838" s="226" t="s">
        <v>1037</v>
      </c>
      <c r="F838" s="226" t="s">
        <v>1038</v>
      </c>
      <c r="G838" s="213"/>
      <c r="H838" s="213"/>
      <c r="I838" s="216"/>
      <c r="J838" s="227">
        <f>BK838</f>
        <v>0</v>
      </c>
      <c r="K838" s="213"/>
      <c r="L838" s="218"/>
      <c r="M838" s="219"/>
      <c r="N838" s="220"/>
      <c r="O838" s="220"/>
      <c r="P838" s="221">
        <f>SUM(P839:P914)</f>
        <v>0</v>
      </c>
      <c r="Q838" s="220"/>
      <c r="R838" s="221">
        <f>SUM(R839:R914)</f>
        <v>2.112568</v>
      </c>
      <c r="S838" s="220"/>
      <c r="T838" s="222">
        <f>SUM(T839:T914)</f>
        <v>2.1944439999999998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23" t="s">
        <v>85</v>
      </c>
      <c r="AT838" s="224" t="s">
        <v>75</v>
      </c>
      <c r="AU838" s="224" t="s">
        <v>83</v>
      </c>
      <c r="AY838" s="223" t="s">
        <v>174</v>
      </c>
      <c r="BK838" s="225">
        <f>SUM(BK839:BK914)</f>
        <v>0</v>
      </c>
    </row>
    <row r="839" s="2" customFormat="1" ht="24.15" customHeight="1">
      <c r="A839" s="39"/>
      <c r="B839" s="40"/>
      <c r="C839" s="228" t="s">
        <v>1039</v>
      </c>
      <c r="D839" s="228" t="s">
        <v>176</v>
      </c>
      <c r="E839" s="229" t="s">
        <v>1040</v>
      </c>
      <c r="F839" s="230" t="s">
        <v>1041</v>
      </c>
      <c r="G839" s="231" t="s">
        <v>439</v>
      </c>
      <c r="H839" s="232">
        <v>208.87000000000001</v>
      </c>
      <c r="I839" s="233"/>
      <c r="J839" s="234">
        <f>ROUND(I839*H839,2)</f>
        <v>0</v>
      </c>
      <c r="K839" s="230" t="s">
        <v>1</v>
      </c>
      <c r="L839" s="45"/>
      <c r="M839" s="235" t="s">
        <v>1</v>
      </c>
      <c r="N839" s="236" t="s">
        <v>41</v>
      </c>
      <c r="O839" s="92"/>
      <c r="P839" s="237">
        <f>O839*H839</f>
        <v>0</v>
      </c>
      <c r="Q839" s="237">
        <v>0</v>
      </c>
      <c r="R839" s="237">
        <f>Q839*H839</f>
        <v>0</v>
      </c>
      <c r="S839" s="237">
        <v>0</v>
      </c>
      <c r="T839" s="238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9" t="s">
        <v>272</v>
      </c>
      <c r="AT839" s="239" t="s">
        <v>176</v>
      </c>
      <c r="AU839" s="239" t="s">
        <v>85</v>
      </c>
      <c r="AY839" s="18" t="s">
        <v>174</v>
      </c>
      <c r="BE839" s="240">
        <f>IF(N839="základní",J839,0)</f>
        <v>0</v>
      </c>
      <c r="BF839" s="240">
        <f>IF(N839="snížená",J839,0)</f>
        <v>0</v>
      </c>
      <c r="BG839" s="240">
        <f>IF(N839="zákl. přenesená",J839,0)</f>
        <v>0</v>
      </c>
      <c r="BH839" s="240">
        <f>IF(N839="sníž. přenesená",J839,0)</f>
        <v>0</v>
      </c>
      <c r="BI839" s="240">
        <f>IF(N839="nulová",J839,0)</f>
        <v>0</v>
      </c>
      <c r="BJ839" s="18" t="s">
        <v>83</v>
      </c>
      <c r="BK839" s="240">
        <f>ROUND(I839*H839,2)</f>
        <v>0</v>
      </c>
      <c r="BL839" s="18" t="s">
        <v>272</v>
      </c>
      <c r="BM839" s="239" t="s">
        <v>1042</v>
      </c>
    </row>
    <row r="840" s="14" customFormat="1">
      <c r="A840" s="14"/>
      <c r="B840" s="252"/>
      <c r="C840" s="253"/>
      <c r="D840" s="243" t="s">
        <v>183</v>
      </c>
      <c r="E840" s="254" t="s">
        <v>1</v>
      </c>
      <c r="F840" s="255" t="s">
        <v>1043</v>
      </c>
      <c r="G840" s="253"/>
      <c r="H840" s="256">
        <v>47.5</v>
      </c>
      <c r="I840" s="257"/>
      <c r="J840" s="253"/>
      <c r="K840" s="253"/>
      <c r="L840" s="258"/>
      <c r="M840" s="259"/>
      <c r="N840" s="260"/>
      <c r="O840" s="260"/>
      <c r="P840" s="260"/>
      <c r="Q840" s="260"/>
      <c r="R840" s="260"/>
      <c r="S840" s="260"/>
      <c r="T840" s="26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2" t="s">
        <v>183</v>
      </c>
      <c r="AU840" s="262" t="s">
        <v>85</v>
      </c>
      <c r="AV840" s="14" t="s">
        <v>85</v>
      </c>
      <c r="AW840" s="14" t="s">
        <v>32</v>
      </c>
      <c r="AX840" s="14" t="s">
        <v>76</v>
      </c>
      <c r="AY840" s="262" t="s">
        <v>174</v>
      </c>
    </row>
    <row r="841" s="14" customFormat="1">
      <c r="A841" s="14"/>
      <c r="B841" s="252"/>
      <c r="C841" s="253"/>
      <c r="D841" s="243" t="s">
        <v>183</v>
      </c>
      <c r="E841" s="254" t="s">
        <v>1</v>
      </c>
      <c r="F841" s="255" t="s">
        <v>1044</v>
      </c>
      <c r="G841" s="253"/>
      <c r="H841" s="256">
        <v>80.685000000000002</v>
      </c>
      <c r="I841" s="257"/>
      <c r="J841" s="253"/>
      <c r="K841" s="253"/>
      <c r="L841" s="258"/>
      <c r="M841" s="259"/>
      <c r="N841" s="260"/>
      <c r="O841" s="260"/>
      <c r="P841" s="260"/>
      <c r="Q841" s="260"/>
      <c r="R841" s="260"/>
      <c r="S841" s="260"/>
      <c r="T841" s="26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2" t="s">
        <v>183</v>
      </c>
      <c r="AU841" s="262" t="s">
        <v>85</v>
      </c>
      <c r="AV841" s="14" t="s">
        <v>85</v>
      </c>
      <c r="AW841" s="14" t="s">
        <v>32</v>
      </c>
      <c r="AX841" s="14" t="s">
        <v>76</v>
      </c>
      <c r="AY841" s="262" t="s">
        <v>174</v>
      </c>
    </row>
    <row r="842" s="14" customFormat="1">
      <c r="A842" s="14"/>
      <c r="B842" s="252"/>
      <c r="C842" s="253"/>
      <c r="D842" s="243" t="s">
        <v>183</v>
      </c>
      <c r="E842" s="254" t="s">
        <v>1</v>
      </c>
      <c r="F842" s="255" t="s">
        <v>1045</v>
      </c>
      <c r="G842" s="253"/>
      <c r="H842" s="256">
        <v>80.685000000000002</v>
      </c>
      <c r="I842" s="257"/>
      <c r="J842" s="253"/>
      <c r="K842" s="253"/>
      <c r="L842" s="258"/>
      <c r="M842" s="259"/>
      <c r="N842" s="260"/>
      <c r="O842" s="260"/>
      <c r="P842" s="260"/>
      <c r="Q842" s="260"/>
      <c r="R842" s="260"/>
      <c r="S842" s="260"/>
      <c r="T842" s="26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2" t="s">
        <v>183</v>
      </c>
      <c r="AU842" s="262" t="s">
        <v>85</v>
      </c>
      <c r="AV842" s="14" t="s">
        <v>85</v>
      </c>
      <c r="AW842" s="14" t="s">
        <v>32</v>
      </c>
      <c r="AX842" s="14" t="s">
        <v>76</v>
      </c>
      <c r="AY842" s="262" t="s">
        <v>174</v>
      </c>
    </row>
    <row r="843" s="15" customFormat="1">
      <c r="A843" s="15"/>
      <c r="B843" s="263"/>
      <c r="C843" s="264"/>
      <c r="D843" s="243" t="s">
        <v>183</v>
      </c>
      <c r="E843" s="265" t="s">
        <v>1</v>
      </c>
      <c r="F843" s="266" t="s">
        <v>187</v>
      </c>
      <c r="G843" s="264"/>
      <c r="H843" s="267">
        <v>208.87000000000001</v>
      </c>
      <c r="I843" s="268"/>
      <c r="J843" s="264"/>
      <c r="K843" s="264"/>
      <c r="L843" s="269"/>
      <c r="M843" s="270"/>
      <c r="N843" s="271"/>
      <c r="O843" s="271"/>
      <c r="P843" s="271"/>
      <c r="Q843" s="271"/>
      <c r="R843" s="271"/>
      <c r="S843" s="271"/>
      <c r="T843" s="272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73" t="s">
        <v>183</v>
      </c>
      <c r="AU843" s="273" t="s">
        <v>85</v>
      </c>
      <c r="AV843" s="15" t="s">
        <v>188</v>
      </c>
      <c r="AW843" s="15" t="s">
        <v>32</v>
      </c>
      <c r="AX843" s="15" t="s">
        <v>76</v>
      </c>
      <c r="AY843" s="273" t="s">
        <v>174</v>
      </c>
    </row>
    <row r="844" s="16" customFormat="1">
      <c r="A844" s="16"/>
      <c r="B844" s="274"/>
      <c r="C844" s="275"/>
      <c r="D844" s="243" t="s">
        <v>183</v>
      </c>
      <c r="E844" s="276" t="s">
        <v>1</v>
      </c>
      <c r="F844" s="277" t="s">
        <v>189</v>
      </c>
      <c r="G844" s="275"/>
      <c r="H844" s="278">
        <v>208.87000000000001</v>
      </c>
      <c r="I844" s="279"/>
      <c r="J844" s="275"/>
      <c r="K844" s="275"/>
      <c r="L844" s="280"/>
      <c r="M844" s="281"/>
      <c r="N844" s="282"/>
      <c r="O844" s="282"/>
      <c r="P844" s="282"/>
      <c r="Q844" s="282"/>
      <c r="R844" s="282"/>
      <c r="S844" s="282"/>
      <c r="T844" s="283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T844" s="284" t="s">
        <v>183</v>
      </c>
      <c r="AU844" s="284" t="s">
        <v>85</v>
      </c>
      <c r="AV844" s="16" t="s">
        <v>181</v>
      </c>
      <c r="AW844" s="16" t="s">
        <v>32</v>
      </c>
      <c r="AX844" s="16" t="s">
        <v>83</v>
      </c>
      <c r="AY844" s="284" t="s">
        <v>174</v>
      </c>
    </row>
    <row r="845" s="2" customFormat="1" ht="21.75" customHeight="1">
      <c r="A845" s="39"/>
      <c r="B845" s="40"/>
      <c r="C845" s="228" t="s">
        <v>1046</v>
      </c>
      <c r="D845" s="228" t="s">
        <v>176</v>
      </c>
      <c r="E845" s="229" t="s">
        <v>1047</v>
      </c>
      <c r="F845" s="230" t="s">
        <v>1048</v>
      </c>
      <c r="G845" s="231" t="s">
        <v>179</v>
      </c>
      <c r="H845" s="232">
        <v>47.799999999999997</v>
      </c>
      <c r="I845" s="233"/>
      <c r="J845" s="234">
        <f>ROUND(I845*H845,2)</f>
        <v>0</v>
      </c>
      <c r="K845" s="230" t="s">
        <v>180</v>
      </c>
      <c r="L845" s="45"/>
      <c r="M845" s="235" t="s">
        <v>1</v>
      </c>
      <c r="N845" s="236" t="s">
        <v>41</v>
      </c>
      <c r="O845" s="92"/>
      <c r="P845" s="237">
        <f>O845*H845</f>
        <v>0</v>
      </c>
      <c r="Q845" s="237">
        <v>0</v>
      </c>
      <c r="R845" s="237">
        <f>Q845*H845</f>
        <v>0</v>
      </c>
      <c r="S845" s="237">
        <v>0.01098</v>
      </c>
      <c r="T845" s="238">
        <f>S845*H845</f>
        <v>0.52484399999999998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9" t="s">
        <v>272</v>
      </c>
      <c r="AT845" s="239" t="s">
        <v>176</v>
      </c>
      <c r="AU845" s="239" t="s">
        <v>85</v>
      </c>
      <c r="AY845" s="18" t="s">
        <v>174</v>
      </c>
      <c r="BE845" s="240">
        <f>IF(N845="základní",J845,0)</f>
        <v>0</v>
      </c>
      <c r="BF845" s="240">
        <f>IF(N845="snížená",J845,0)</f>
        <v>0</v>
      </c>
      <c r="BG845" s="240">
        <f>IF(N845="zákl. přenesená",J845,0)</f>
        <v>0</v>
      </c>
      <c r="BH845" s="240">
        <f>IF(N845="sníž. přenesená",J845,0)</f>
        <v>0</v>
      </c>
      <c r="BI845" s="240">
        <f>IF(N845="nulová",J845,0)</f>
        <v>0</v>
      </c>
      <c r="BJ845" s="18" t="s">
        <v>83</v>
      </c>
      <c r="BK845" s="240">
        <f>ROUND(I845*H845,2)</f>
        <v>0</v>
      </c>
      <c r="BL845" s="18" t="s">
        <v>272</v>
      </c>
      <c r="BM845" s="239" t="s">
        <v>1049</v>
      </c>
    </row>
    <row r="846" s="13" customFormat="1">
      <c r="A846" s="13"/>
      <c r="B846" s="241"/>
      <c r="C846" s="242"/>
      <c r="D846" s="243" t="s">
        <v>183</v>
      </c>
      <c r="E846" s="244" t="s">
        <v>1</v>
      </c>
      <c r="F846" s="245" t="s">
        <v>184</v>
      </c>
      <c r="G846" s="242"/>
      <c r="H846" s="244" t="s">
        <v>1</v>
      </c>
      <c r="I846" s="246"/>
      <c r="J846" s="242"/>
      <c r="K846" s="242"/>
      <c r="L846" s="247"/>
      <c r="M846" s="248"/>
      <c r="N846" s="249"/>
      <c r="O846" s="249"/>
      <c r="P846" s="249"/>
      <c r="Q846" s="249"/>
      <c r="R846" s="249"/>
      <c r="S846" s="249"/>
      <c r="T846" s="25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1" t="s">
        <v>183</v>
      </c>
      <c r="AU846" s="251" t="s">
        <v>85</v>
      </c>
      <c r="AV846" s="13" t="s">
        <v>83</v>
      </c>
      <c r="AW846" s="13" t="s">
        <v>32</v>
      </c>
      <c r="AX846" s="13" t="s">
        <v>76</v>
      </c>
      <c r="AY846" s="251" t="s">
        <v>174</v>
      </c>
    </row>
    <row r="847" s="14" customFormat="1">
      <c r="A847" s="14"/>
      <c r="B847" s="252"/>
      <c r="C847" s="253"/>
      <c r="D847" s="243" t="s">
        <v>183</v>
      </c>
      <c r="E847" s="254" t="s">
        <v>1</v>
      </c>
      <c r="F847" s="255" t="s">
        <v>833</v>
      </c>
      <c r="G847" s="253"/>
      <c r="H847" s="256">
        <v>47.799999999999997</v>
      </c>
      <c r="I847" s="257"/>
      <c r="J847" s="253"/>
      <c r="K847" s="253"/>
      <c r="L847" s="258"/>
      <c r="M847" s="259"/>
      <c r="N847" s="260"/>
      <c r="O847" s="260"/>
      <c r="P847" s="260"/>
      <c r="Q847" s="260"/>
      <c r="R847" s="260"/>
      <c r="S847" s="260"/>
      <c r="T847" s="26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2" t="s">
        <v>183</v>
      </c>
      <c r="AU847" s="262" t="s">
        <v>85</v>
      </c>
      <c r="AV847" s="14" t="s">
        <v>85</v>
      </c>
      <c r="AW847" s="14" t="s">
        <v>32</v>
      </c>
      <c r="AX847" s="14" t="s">
        <v>76</v>
      </c>
      <c r="AY847" s="262" t="s">
        <v>174</v>
      </c>
    </row>
    <row r="848" s="15" customFormat="1">
      <c r="A848" s="15"/>
      <c r="B848" s="263"/>
      <c r="C848" s="264"/>
      <c r="D848" s="243" t="s">
        <v>183</v>
      </c>
      <c r="E848" s="265" t="s">
        <v>1</v>
      </c>
      <c r="F848" s="266" t="s">
        <v>187</v>
      </c>
      <c r="G848" s="264"/>
      <c r="H848" s="267">
        <v>47.799999999999997</v>
      </c>
      <c r="I848" s="268"/>
      <c r="J848" s="264"/>
      <c r="K848" s="264"/>
      <c r="L848" s="269"/>
      <c r="M848" s="270"/>
      <c r="N848" s="271"/>
      <c r="O848" s="271"/>
      <c r="P848" s="271"/>
      <c r="Q848" s="271"/>
      <c r="R848" s="271"/>
      <c r="S848" s="271"/>
      <c r="T848" s="272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73" t="s">
        <v>183</v>
      </c>
      <c r="AU848" s="273" t="s">
        <v>85</v>
      </c>
      <c r="AV848" s="15" t="s">
        <v>188</v>
      </c>
      <c r="AW848" s="15" t="s">
        <v>32</v>
      </c>
      <c r="AX848" s="15" t="s">
        <v>76</v>
      </c>
      <c r="AY848" s="273" t="s">
        <v>174</v>
      </c>
    </row>
    <row r="849" s="16" customFormat="1">
      <c r="A849" s="16"/>
      <c r="B849" s="274"/>
      <c r="C849" s="275"/>
      <c r="D849" s="243" t="s">
        <v>183</v>
      </c>
      <c r="E849" s="276" t="s">
        <v>1</v>
      </c>
      <c r="F849" s="277" t="s">
        <v>189</v>
      </c>
      <c r="G849" s="275"/>
      <c r="H849" s="278">
        <v>47.799999999999997</v>
      </c>
      <c r="I849" s="279"/>
      <c r="J849" s="275"/>
      <c r="K849" s="275"/>
      <c r="L849" s="280"/>
      <c r="M849" s="281"/>
      <c r="N849" s="282"/>
      <c r="O849" s="282"/>
      <c r="P849" s="282"/>
      <c r="Q849" s="282"/>
      <c r="R849" s="282"/>
      <c r="S849" s="282"/>
      <c r="T849" s="283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T849" s="284" t="s">
        <v>183</v>
      </c>
      <c r="AU849" s="284" t="s">
        <v>85</v>
      </c>
      <c r="AV849" s="16" t="s">
        <v>181</v>
      </c>
      <c r="AW849" s="16" t="s">
        <v>32</v>
      </c>
      <c r="AX849" s="16" t="s">
        <v>83</v>
      </c>
      <c r="AY849" s="284" t="s">
        <v>174</v>
      </c>
    </row>
    <row r="850" s="2" customFormat="1" ht="24.15" customHeight="1">
      <c r="A850" s="39"/>
      <c r="B850" s="40"/>
      <c r="C850" s="228" t="s">
        <v>1050</v>
      </c>
      <c r="D850" s="228" t="s">
        <v>176</v>
      </c>
      <c r="E850" s="229" t="s">
        <v>1051</v>
      </c>
      <c r="F850" s="230" t="s">
        <v>1052</v>
      </c>
      <c r="G850" s="231" t="s">
        <v>179</v>
      </c>
      <c r="H850" s="232">
        <v>47.799999999999997</v>
      </c>
      <c r="I850" s="233"/>
      <c r="J850" s="234">
        <f>ROUND(I850*H850,2)</f>
        <v>0</v>
      </c>
      <c r="K850" s="230" t="s">
        <v>180</v>
      </c>
      <c r="L850" s="45"/>
      <c r="M850" s="235" t="s">
        <v>1</v>
      </c>
      <c r="N850" s="236" t="s">
        <v>41</v>
      </c>
      <c r="O850" s="92"/>
      <c r="P850" s="237">
        <f>O850*H850</f>
        <v>0</v>
      </c>
      <c r="Q850" s="237">
        <v>0</v>
      </c>
      <c r="R850" s="237">
        <f>Q850*H850</f>
        <v>0</v>
      </c>
      <c r="S850" s="237">
        <v>0.0080000000000000002</v>
      </c>
      <c r="T850" s="238">
        <f>S850*H850</f>
        <v>0.38239999999999996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9" t="s">
        <v>272</v>
      </c>
      <c r="AT850" s="239" t="s">
        <v>176</v>
      </c>
      <c r="AU850" s="239" t="s">
        <v>85</v>
      </c>
      <c r="AY850" s="18" t="s">
        <v>174</v>
      </c>
      <c r="BE850" s="240">
        <f>IF(N850="základní",J850,0)</f>
        <v>0</v>
      </c>
      <c r="BF850" s="240">
        <f>IF(N850="snížená",J850,0)</f>
        <v>0</v>
      </c>
      <c r="BG850" s="240">
        <f>IF(N850="zákl. přenesená",J850,0)</f>
        <v>0</v>
      </c>
      <c r="BH850" s="240">
        <f>IF(N850="sníž. přenesená",J850,0)</f>
        <v>0</v>
      </c>
      <c r="BI850" s="240">
        <f>IF(N850="nulová",J850,0)</f>
        <v>0</v>
      </c>
      <c r="BJ850" s="18" t="s">
        <v>83</v>
      </c>
      <c r="BK850" s="240">
        <f>ROUND(I850*H850,2)</f>
        <v>0</v>
      </c>
      <c r="BL850" s="18" t="s">
        <v>272</v>
      </c>
      <c r="BM850" s="239" t="s">
        <v>1053</v>
      </c>
    </row>
    <row r="851" s="13" customFormat="1">
      <c r="A851" s="13"/>
      <c r="B851" s="241"/>
      <c r="C851" s="242"/>
      <c r="D851" s="243" t="s">
        <v>183</v>
      </c>
      <c r="E851" s="244" t="s">
        <v>1</v>
      </c>
      <c r="F851" s="245" t="s">
        <v>184</v>
      </c>
      <c r="G851" s="242"/>
      <c r="H851" s="244" t="s">
        <v>1</v>
      </c>
      <c r="I851" s="246"/>
      <c r="J851" s="242"/>
      <c r="K851" s="242"/>
      <c r="L851" s="247"/>
      <c r="M851" s="248"/>
      <c r="N851" s="249"/>
      <c r="O851" s="249"/>
      <c r="P851" s="249"/>
      <c r="Q851" s="249"/>
      <c r="R851" s="249"/>
      <c r="S851" s="249"/>
      <c r="T851" s="25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1" t="s">
        <v>183</v>
      </c>
      <c r="AU851" s="251" t="s">
        <v>85</v>
      </c>
      <c r="AV851" s="13" t="s">
        <v>83</v>
      </c>
      <c r="AW851" s="13" t="s">
        <v>32</v>
      </c>
      <c r="AX851" s="13" t="s">
        <v>76</v>
      </c>
      <c r="AY851" s="251" t="s">
        <v>174</v>
      </c>
    </row>
    <row r="852" s="14" customFormat="1">
      <c r="A852" s="14"/>
      <c r="B852" s="252"/>
      <c r="C852" s="253"/>
      <c r="D852" s="243" t="s">
        <v>183</v>
      </c>
      <c r="E852" s="254" t="s">
        <v>1</v>
      </c>
      <c r="F852" s="255" t="s">
        <v>833</v>
      </c>
      <c r="G852" s="253"/>
      <c r="H852" s="256">
        <v>47.799999999999997</v>
      </c>
      <c r="I852" s="257"/>
      <c r="J852" s="253"/>
      <c r="K852" s="253"/>
      <c r="L852" s="258"/>
      <c r="M852" s="259"/>
      <c r="N852" s="260"/>
      <c r="O852" s="260"/>
      <c r="P852" s="260"/>
      <c r="Q852" s="260"/>
      <c r="R852" s="260"/>
      <c r="S852" s="260"/>
      <c r="T852" s="261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2" t="s">
        <v>183</v>
      </c>
      <c r="AU852" s="262" t="s">
        <v>85</v>
      </c>
      <c r="AV852" s="14" t="s">
        <v>85</v>
      </c>
      <c r="AW852" s="14" t="s">
        <v>32</v>
      </c>
      <c r="AX852" s="14" t="s">
        <v>76</v>
      </c>
      <c r="AY852" s="262" t="s">
        <v>174</v>
      </c>
    </row>
    <row r="853" s="15" customFormat="1">
      <c r="A853" s="15"/>
      <c r="B853" s="263"/>
      <c r="C853" s="264"/>
      <c r="D853" s="243" t="s">
        <v>183</v>
      </c>
      <c r="E853" s="265" t="s">
        <v>1</v>
      </c>
      <c r="F853" s="266" t="s">
        <v>187</v>
      </c>
      <c r="G853" s="264"/>
      <c r="H853" s="267">
        <v>47.799999999999997</v>
      </c>
      <c r="I853" s="268"/>
      <c r="J853" s="264"/>
      <c r="K853" s="264"/>
      <c r="L853" s="269"/>
      <c r="M853" s="270"/>
      <c r="N853" s="271"/>
      <c r="O853" s="271"/>
      <c r="P853" s="271"/>
      <c r="Q853" s="271"/>
      <c r="R853" s="271"/>
      <c r="S853" s="271"/>
      <c r="T853" s="272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73" t="s">
        <v>183</v>
      </c>
      <c r="AU853" s="273" t="s">
        <v>85</v>
      </c>
      <c r="AV853" s="15" t="s">
        <v>188</v>
      </c>
      <c r="AW853" s="15" t="s">
        <v>32</v>
      </c>
      <c r="AX853" s="15" t="s">
        <v>76</v>
      </c>
      <c r="AY853" s="273" t="s">
        <v>174</v>
      </c>
    </row>
    <row r="854" s="16" customFormat="1">
      <c r="A854" s="16"/>
      <c r="B854" s="274"/>
      <c r="C854" s="275"/>
      <c r="D854" s="243" t="s">
        <v>183</v>
      </c>
      <c r="E854" s="276" t="s">
        <v>1</v>
      </c>
      <c r="F854" s="277" t="s">
        <v>189</v>
      </c>
      <c r="G854" s="275"/>
      <c r="H854" s="278">
        <v>47.799999999999997</v>
      </c>
      <c r="I854" s="279"/>
      <c r="J854" s="275"/>
      <c r="K854" s="275"/>
      <c r="L854" s="280"/>
      <c r="M854" s="281"/>
      <c r="N854" s="282"/>
      <c r="O854" s="282"/>
      <c r="P854" s="282"/>
      <c r="Q854" s="282"/>
      <c r="R854" s="282"/>
      <c r="S854" s="282"/>
      <c r="T854" s="283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T854" s="284" t="s">
        <v>183</v>
      </c>
      <c r="AU854" s="284" t="s">
        <v>85</v>
      </c>
      <c r="AV854" s="16" t="s">
        <v>181</v>
      </c>
      <c r="AW854" s="16" t="s">
        <v>32</v>
      </c>
      <c r="AX854" s="16" t="s">
        <v>83</v>
      </c>
      <c r="AY854" s="284" t="s">
        <v>174</v>
      </c>
    </row>
    <row r="855" s="2" customFormat="1" ht="24.15" customHeight="1">
      <c r="A855" s="39"/>
      <c r="B855" s="40"/>
      <c r="C855" s="228" t="s">
        <v>1054</v>
      </c>
      <c r="D855" s="228" t="s">
        <v>176</v>
      </c>
      <c r="E855" s="229" t="s">
        <v>1055</v>
      </c>
      <c r="F855" s="230" t="s">
        <v>1056</v>
      </c>
      <c r="G855" s="231" t="s">
        <v>439</v>
      </c>
      <c r="H855" s="232">
        <v>36.93</v>
      </c>
      <c r="I855" s="233"/>
      <c r="J855" s="234">
        <f>ROUND(I855*H855,2)</f>
        <v>0</v>
      </c>
      <c r="K855" s="230" t="s">
        <v>180</v>
      </c>
      <c r="L855" s="45"/>
      <c r="M855" s="235" t="s">
        <v>1</v>
      </c>
      <c r="N855" s="236" t="s">
        <v>41</v>
      </c>
      <c r="O855" s="92"/>
      <c r="P855" s="237">
        <f>O855*H855</f>
        <v>0</v>
      </c>
      <c r="Q855" s="237">
        <v>0</v>
      </c>
      <c r="R855" s="237">
        <f>Q855*H855</f>
        <v>0</v>
      </c>
      <c r="S855" s="237">
        <v>0.002</v>
      </c>
      <c r="T855" s="238">
        <f>S855*H855</f>
        <v>0.073859999999999995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9" t="s">
        <v>272</v>
      </c>
      <c r="AT855" s="239" t="s">
        <v>176</v>
      </c>
      <c r="AU855" s="239" t="s">
        <v>85</v>
      </c>
      <c r="AY855" s="18" t="s">
        <v>174</v>
      </c>
      <c r="BE855" s="240">
        <f>IF(N855="základní",J855,0)</f>
        <v>0</v>
      </c>
      <c r="BF855" s="240">
        <f>IF(N855="snížená",J855,0)</f>
        <v>0</v>
      </c>
      <c r="BG855" s="240">
        <f>IF(N855="zákl. přenesená",J855,0)</f>
        <v>0</v>
      </c>
      <c r="BH855" s="240">
        <f>IF(N855="sníž. přenesená",J855,0)</f>
        <v>0</v>
      </c>
      <c r="BI855" s="240">
        <f>IF(N855="nulová",J855,0)</f>
        <v>0</v>
      </c>
      <c r="BJ855" s="18" t="s">
        <v>83</v>
      </c>
      <c r="BK855" s="240">
        <f>ROUND(I855*H855,2)</f>
        <v>0</v>
      </c>
      <c r="BL855" s="18" t="s">
        <v>272</v>
      </c>
      <c r="BM855" s="239" t="s">
        <v>1057</v>
      </c>
    </row>
    <row r="856" s="13" customFormat="1">
      <c r="A856" s="13"/>
      <c r="B856" s="241"/>
      <c r="C856" s="242"/>
      <c r="D856" s="243" t="s">
        <v>183</v>
      </c>
      <c r="E856" s="244" t="s">
        <v>1</v>
      </c>
      <c r="F856" s="245" t="s">
        <v>184</v>
      </c>
      <c r="G856" s="242"/>
      <c r="H856" s="244" t="s">
        <v>1</v>
      </c>
      <c r="I856" s="246"/>
      <c r="J856" s="242"/>
      <c r="K856" s="242"/>
      <c r="L856" s="247"/>
      <c r="M856" s="248"/>
      <c r="N856" s="249"/>
      <c r="O856" s="249"/>
      <c r="P856" s="249"/>
      <c r="Q856" s="249"/>
      <c r="R856" s="249"/>
      <c r="S856" s="249"/>
      <c r="T856" s="25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1" t="s">
        <v>183</v>
      </c>
      <c r="AU856" s="251" t="s">
        <v>85</v>
      </c>
      <c r="AV856" s="13" t="s">
        <v>83</v>
      </c>
      <c r="AW856" s="13" t="s">
        <v>32</v>
      </c>
      <c r="AX856" s="13" t="s">
        <v>76</v>
      </c>
      <c r="AY856" s="251" t="s">
        <v>174</v>
      </c>
    </row>
    <row r="857" s="14" customFormat="1">
      <c r="A857" s="14"/>
      <c r="B857" s="252"/>
      <c r="C857" s="253"/>
      <c r="D857" s="243" t="s">
        <v>183</v>
      </c>
      <c r="E857" s="254" t="s">
        <v>1</v>
      </c>
      <c r="F857" s="255" t="s">
        <v>1058</v>
      </c>
      <c r="G857" s="253"/>
      <c r="H857" s="256">
        <v>28.800000000000001</v>
      </c>
      <c r="I857" s="257"/>
      <c r="J857" s="253"/>
      <c r="K857" s="253"/>
      <c r="L857" s="258"/>
      <c r="M857" s="259"/>
      <c r="N857" s="260"/>
      <c r="O857" s="260"/>
      <c r="P857" s="260"/>
      <c r="Q857" s="260"/>
      <c r="R857" s="260"/>
      <c r="S857" s="260"/>
      <c r="T857" s="26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2" t="s">
        <v>183</v>
      </c>
      <c r="AU857" s="262" t="s">
        <v>85</v>
      </c>
      <c r="AV857" s="14" t="s">
        <v>85</v>
      </c>
      <c r="AW857" s="14" t="s">
        <v>32</v>
      </c>
      <c r="AX857" s="14" t="s">
        <v>76</v>
      </c>
      <c r="AY857" s="262" t="s">
        <v>174</v>
      </c>
    </row>
    <row r="858" s="15" customFormat="1">
      <c r="A858" s="15"/>
      <c r="B858" s="263"/>
      <c r="C858" s="264"/>
      <c r="D858" s="243" t="s">
        <v>183</v>
      </c>
      <c r="E858" s="265" t="s">
        <v>1</v>
      </c>
      <c r="F858" s="266" t="s">
        <v>187</v>
      </c>
      <c r="G858" s="264"/>
      <c r="H858" s="267">
        <v>28.800000000000001</v>
      </c>
      <c r="I858" s="268"/>
      <c r="J858" s="264"/>
      <c r="K858" s="264"/>
      <c r="L858" s="269"/>
      <c r="M858" s="270"/>
      <c r="N858" s="271"/>
      <c r="O858" s="271"/>
      <c r="P858" s="271"/>
      <c r="Q858" s="271"/>
      <c r="R858" s="271"/>
      <c r="S858" s="271"/>
      <c r="T858" s="272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73" t="s">
        <v>183</v>
      </c>
      <c r="AU858" s="273" t="s">
        <v>85</v>
      </c>
      <c r="AV858" s="15" t="s">
        <v>188</v>
      </c>
      <c r="AW858" s="15" t="s">
        <v>32</v>
      </c>
      <c r="AX858" s="15" t="s">
        <v>76</v>
      </c>
      <c r="AY858" s="273" t="s">
        <v>174</v>
      </c>
    </row>
    <row r="859" s="14" customFormat="1">
      <c r="A859" s="14"/>
      <c r="B859" s="252"/>
      <c r="C859" s="253"/>
      <c r="D859" s="243" t="s">
        <v>183</v>
      </c>
      <c r="E859" s="254" t="s">
        <v>1</v>
      </c>
      <c r="F859" s="255" t="s">
        <v>1059</v>
      </c>
      <c r="G859" s="253"/>
      <c r="H859" s="256">
        <v>2.71</v>
      </c>
      <c r="I859" s="257"/>
      <c r="J859" s="253"/>
      <c r="K859" s="253"/>
      <c r="L859" s="258"/>
      <c r="M859" s="259"/>
      <c r="N859" s="260"/>
      <c r="O859" s="260"/>
      <c r="P859" s="260"/>
      <c r="Q859" s="260"/>
      <c r="R859" s="260"/>
      <c r="S859" s="260"/>
      <c r="T859" s="26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2" t="s">
        <v>183</v>
      </c>
      <c r="AU859" s="262" t="s">
        <v>85</v>
      </c>
      <c r="AV859" s="14" t="s">
        <v>85</v>
      </c>
      <c r="AW859" s="14" t="s">
        <v>32</v>
      </c>
      <c r="AX859" s="14" t="s">
        <v>76</v>
      </c>
      <c r="AY859" s="262" t="s">
        <v>174</v>
      </c>
    </row>
    <row r="860" s="14" customFormat="1">
      <c r="A860" s="14"/>
      <c r="B860" s="252"/>
      <c r="C860" s="253"/>
      <c r="D860" s="243" t="s">
        <v>183</v>
      </c>
      <c r="E860" s="254" t="s">
        <v>1</v>
      </c>
      <c r="F860" s="255" t="s">
        <v>1060</v>
      </c>
      <c r="G860" s="253"/>
      <c r="H860" s="256">
        <v>2.71</v>
      </c>
      <c r="I860" s="257"/>
      <c r="J860" s="253"/>
      <c r="K860" s="253"/>
      <c r="L860" s="258"/>
      <c r="M860" s="259"/>
      <c r="N860" s="260"/>
      <c r="O860" s="260"/>
      <c r="P860" s="260"/>
      <c r="Q860" s="260"/>
      <c r="R860" s="260"/>
      <c r="S860" s="260"/>
      <c r="T860" s="26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2" t="s">
        <v>183</v>
      </c>
      <c r="AU860" s="262" t="s">
        <v>85</v>
      </c>
      <c r="AV860" s="14" t="s">
        <v>85</v>
      </c>
      <c r="AW860" s="14" t="s">
        <v>32</v>
      </c>
      <c r="AX860" s="14" t="s">
        <v>76</v>
      </c>
      <c r="AY860" s="262" t="s">
        <v>174</v>
      </c>
    </row>
    <row r="861" s="14" customFormat="1">
      <c r="A861" s="14"/>
      <c r="B861" s="252"/>
      <c r="C861" s="253"/>
      <c r="D861" s="243" t="s">
        <v>183</v>
      </c>
      <c r="E861" s="254" t="s">
        <v>1</v>
      </c>
      <c r="F861" s="255" t="s">
        <v>1061</v>
      </c>
      <c r="G861" s="253"/>
      <c r="H861" s="256">
        <v>2.71</v>
      </c>
      <c r="I861" s="257"/>
      <c r="J861" s="253"/>
      <c r="K861" s="253"/>
      <c r="L861" s="258"/>
      <c r="M861" s="259"/>
      <c r="N861" s="260"/>
      <c r="O861" s="260"/>
      <c r="P861" s="260"/>
      <c r="Q861" s="260"/>
      <c r="R861" s="260"/>
      <c r="S861" s="260"/>
      <c r="T861" s="26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2" t="s">
        <v>183</v>
      </c>
      <c r="AU861" s="262" t="s">
        <v>85</v>
      </c>
      <c r="AV861" s="14" t="s">
        <v>85</v>
      </c>
      <c r="AW861" s="14" t="s">
        <v>32</v>
      </c>
      <c r="AX861" s="14" t="s">
        <v>76</v>
      </c>
      <c r="AY861" s="262" t="s">
        <v>174</v>
      </c>
    </row>
    <row r="862" s="15" customFormat="1">
      <c r="A862" s="15"/>
      <c r="B862" s="263"/>
      <c r="C862" s="264"/>
      <c r="D862" s="243" t="s">
        <v>183</v>
      </c>
      <c r="E862" s="265" t="s">
        <v>1</v>
      </c>
      <c r="F862" s="266" t="s">
        <v>187</v>
      </c>
      <c r="G862" s="264"/>
      <c r="H862" s="267">
        <v>8.1300000000000008</v>
      </c>
      <c r="I862" s="268"/>
      <c r="J862" s="264"/>
      <c r="K862" s="264"/>
      <c r="L862" s="269"/>
      <c r="M862" s="270"/>
      <c r="N862" s="271"/>
      <c r="O862" s="271"/>
      <c r="P862" s="271"/>
      <c r="Q862" s="271"/>
      <c r="R862" s="271"/>
      <c r="S862" s="271"/>
      <c r="T862" s="272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73" t="s">
        <v>183</v>
      </c>
      <c r="AU862" s="273" t="s">
        <v>85</v>
      </c>
      <c r="AV862" s="15" t="s">
        <v>188</v>
      </c>
      <c r="AW862" s="15" t="s">
        <v>32</v>
      </c>
      <c r="AX862" s="15" t="s">
        <v>76</v>
      </c>
      <c r="AY862" s="273" t="s">
        <v>174</v>
      </c>
    </row>
    <row r="863" s="16" customFormat="1">
      <c r="A863" s="16"/>
      <c r="B863" s="274"/>
      <c r="C863" s="275"/>
      <c r="D863" s="243" t="s">
        <v>183</v>
      </c>
      <c r="E863" s="276" t="s">
        <v>1</v>
      </c>
      <c r="F863" s="277" t="s">
        <v>189</v>
      </c>
      <c r="G863" s="275"/>
      <c r="H863" s="278">
        <v>36.93</v>
      </c>
      <c r="I863" s="279"/>
      <c r="J863" s="275"/>
      <c r="K863" s="275"/>
      <c r="L863" s="280"/>
      <c r="M863" s="281"/>
      <c r="N863" s="282"/>
      <c r="O863" s="282"/>
      <c r="P863" s="282"/>
      <c r="Q863" s="282"/>
      <c r="R863" s="282"/>
      <c r="S863" s="282"/>
      <c r="T863" s="283"/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T863" s="284" t="s">
        <v>183</v>
      </c>
      <c r="AU863" s="284" t="s">
        <v>85</v>
      </c>
      <c r="AV863" s="16" t="s">
        <v>181</v>
      </c>
      <c r="AW863" s="16" t="s">
        <v>32</v>
      </c>
      <c r="AX863" s="16" t="s">
        <v>83</v>
      </c>
      <c r="AY863" s="284" t="s">
        <v>174</v>
      </c>
    </row>
    <row r="864" s="2" customFormat="1" ht="24.15" customHeight="1">
      <c r="A864" s="39"/>
      <c r="B864" s="40"/>
      <c r="C864" s="228" t="s">
        <v>1062</v>
      </c>
      <c r="D864" s="228" t="s">
        <v>176</v>
      </c>
      <c r="E864" s="229" t="s">
        <v>1063</v>
      </c>
      <c r="F864" s="230" t="s">
        <v>1064</v>
      </c>
      <c r="G864" s="231" t="s">
        <v>439</v>
      </c>
      <c r="H864" s="232">
        <v>242.66800000000001</v>
      </c>
      <c r="I864" s="233"/>
      <c r="J864" s="234">
        <f>ROUND(I864*H864,2)</f>
        <v>0</v>
      </c>
      <c r="K864" s="230" t="s">
        <v>1065</v>
      </c>
      <c r="L864" s="45"/>
      <c r="M864" s="235" t="s">
        <v>1</v>
      </c>
      <c r="N864" s="236" t="s">
        <v>41</v>
      </c>
      <c r="O864" s="92"/>
      <c r="P864" s="237">
        <f>O864*H864</f>
        <v>0</v>
      </c>
      <c r="Q864" s="237">
        <v>0</v>
      </c>
      <c r="R864" s="237">
        <f>Q864*H864</f>
        <v>0</v>
      </c>
      <c r="S864" s="237">
        <v>0.0050000000000000001</v>
      </c>
      <c r="T864" s="238">
        <f>S864*H864</f>
        <v>1.2133400000000001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9" t="s">
        <v>272</v>
      </c>
      <c r="AT864" s="239" t="s">
        <v>176</v>
      </c>
      <c r="AU864" s="239" t="s">
        <v>85</v>
      </c>
      <c r="AY864" s="18" t="s">
        <v>174</v>
      </c>
      <c r="BE864" s="240">
        <f>IF(N864="základní",J864,0)</f>
        <v>0</v>
      </c>
      <c r="BF864" s="240">
        <f>IF(N864="snížená",J864,0)</f>
        <v>0</v>
      </c>
      <c r="BG864" s="240">
        <f>IF(N864="zákl. přenesená",J864,0)</f>
        <v>0</v>
      </c>
      <c r="BH864" s="240">
        <f>IF(N864="sníž. přenesená",J864,0)</f>
        <v>0</v>
      </c>
      <c r="BI864" s="240">
        <f>IF(N864="nulová",J864,0)</f>
        <v>0</v>
      </c>
      <c r="BJ864" s="18" t="s">
        <v>83</v>
      </c>
      <c r="BK864" s="240">
        <f>ROUND(I864*H864,2)</f>
        <v>0</v>
      </c>
      <c r="BL864" s="18" t="s">
        <v>272</v>
      </c>
      <c r="BM864" s="239" t="s">
        <v>1066</v>
      </c>
    </row>
    <row r="865" s="14" customFormat="1">
      <c r="A865" s="14"/>
      <c r="B865" s="252"/>
      <c r="C865" s="253"/>
      <c r="D865" s="243" t="s">
        <v>183</v>
      </c>
      <c r="E865" s="254" t="s">
        <v>1</v>
      </c>
      <c r="F865" s="255" t="s">
        <v>1067</v>
      </c>
      <c r="G865" s="253"/>
      <c r="H865" s="256">
        <v>47.738</v>
      </c>
      <c r="I865" s="257"/>
      <c r="J865" s="253"/>
      <c r="K865" s="253"/>
      <c r="L865" s="258"/>
      <c r="M865" s="259"/>
      <c r="N865" s="260"/>
      <c r="O865" s="260"/>
      <c r="P865" s="260"/>
      <c r="Q865" s="260"/>
      <c r="R865" s="260"/>
      <c r="S865" s="260"/>
      <c r="T865" s="26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2" t="s">
        <v>183</v>
      </c>
      <c r="AU865" s="262" t="s">
        <v>85</v>
      </c>
      <c r="AV865" s="14" t="s">
        <v>85</v>
      </c>
      <c r="AW865" s="14" t="s">
        <v>32</v>
      </c>
      <c r="AX865" s="14" t="s">
        <v>76</v>
      </c>
      <c r="AY865" s="262" t="s">
        <v>174</v>
      </c>
    </row>
    <row r="866" s="14" customFormat="1">
      <c r="A866" s="14"/>
      <c r="B866" s="252"/>
      <c r="C866" s="253"/>
      <c r="D866" s="243" t="s">
        <v>183</v>
      </c>
      <c r="E866" s="254" t="s">
        <v>1</v>
      </c>
      <c r="F866" s="255" t="s">
        <v>1068</v>
      </c>
      <c r="G866" s="253"/>
      <c r="H866" s="256">
        <v>97.465000000000003</v>
      </c>
      <c r="I866" s="257"/>
      <c r="J866" s="253"/>
      <c r="K866" s="253"/>
      <c r="L866" s="258"/>
      <c r="M866" s="259"/>
      <c r="N866" s="260"/>
      <c r="O866" s="260"/>
      <c r="P866" s="260"/>
      <c r="Q866" s="260"/>
      <c r="R866" s="260"/>
      <c r="S866" s="260"/>
      <c r="T866" s="26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2" t="s">
        <v>183</v>
      </c>
      <c r="AU866" s="262" t="s">
        <v>85</v>
      </c>
      <c r="AV866" s="14" t="s">
        <v>85</v>
      </c>
      <c r="AW866" s="14" t="s">
        <v>32</v>
      </c>
      <c r="AX866" s="14" t="s">
        <v>76</v>
      </c>
      <c r="AY866" s="262" t="s">
        <v>174</v>
      </c>
    </row>
    <row r="867" s="14" customFormat="1">
      <c r="A867" s="14"/>
      <c r="B867" s="252"/>
      <c r="C867" s="253"/>
      <c r="D867" s="243" t="s">
        <v>183</v>
      </c>
      <c r="E867" s="254" t="s">
        <v>1</v>
      </c>
      <c r="F867" s="255" t="s">
        <v>1069</v>
      </c>
      <c r="G867" s="253"/>
      <c r="H867" s="256">
        <v>97.465000000000003</v>
      </c>
      <c r="I867" s="257"/>
      <c r="J867" s="253"/>
      <c r="K867" s="253"/>
      <c r="L867" s="258"/>
      <c r="M867" s="259"/>
      <c r="N867" s="260"/>
      <c r="O867" s="260"/>
      <c r="P867" s="260"/>
      <c r="Q867" s="260"/>
      <c r="R867" s="260"/>
      <c r="S867" s="260"/>
      <c r="T867" s="26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62" t="s">
        <v>183</v>
      </c>
      <c r="AU867" s="262" t="s">
        <v>85</v>
      </c>
      <c r="AV867" s="14" t="s">
        <v>85</v>
      </c>
      <c r="AW867" s="14" t="s">
        <v>32</v>
      </c>
      <c r="AX867" s="14" t="s">
        <v>76</v>
      </c>
      <c r="AY867" s="262" t="s">
        <v>174</v>
      </c>
    </row>
    <row r="868" s="15" customFormat="1">
      <c r="A868" s="15"/>
      <c r="B868" s="263"/>
      <c r="C868" s="264"/>
      <c r="D868" s="243" t="s">
        <v>183</v>
      </c>
      <c r="E868" s="265" t="s">
        <v>1</v>
      </c>
      <c r="F868" s="266" t="s">
        <v>187</v>
      </c>
      <c r="G868" s="264"/>
      <c r="H868" s="267">
        <v>242.66800000000001</v>
      </c>
      <c r="I868" s="268"/>
      <c r="J868" s="264"/>
      <c r="K868" s="264"/>
      <c r="L868" s="269"/>
      <c r="M868" s="270"/>
      <c r="N868" s="271"/>
      <c r="O868" s="271"/>
      <c r="P868" s="271"/>
      <c r="Q868" s="271"/>
      <c r="R868" s="271"/>
      <c r="S868" s="271"/>
      <c r="T868" s="272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73" t="s">
        <v>183</v>
      </c>
      <c r="AU868" s="273" t="s">
        <v>85</v>
      </c>
      <c r="AV868" s="15" t="s">
        <v>188</v>
      </c>
      <c r="AW868" s="15" t="s">
        <v>32</v>
      </c>
      <c r="AX868" s="15" t="s">
        <v>76</v>
      </c>
      <c r="AY868" s="273" t="s">
        <v>174</v>
      </c>
    </row>
    <row r="869" s="16" customFormat="1">
      <c r="A869" s="16"/>
      <c r="B869" s="274"/>
      <c r="C869" s="275"/>
      <c r="D869" s="243" t="s">
        <v>183</v>
      </c>
      <c r="E869" s="276" t="s">
        <v>1</v>
      </c>
      <c r="F869" s="277" t="s">
        <v>189</v>
      </c>
      <c r="G869" s="275"/>
      <c r="H869" s="278">
        <v>242.66800000000001</v>
      </c>
      <c r="I869" s="279"/>
      <c r="J869" s="275"/>
      <c r="K869" s="275"/>
      <c r="L869" s="280"/>
      <c r="M869" s="281"/>
      <c r="N869" s="282"/>
      <c r="O869" s="282"/>
      <c r="P869" s="282"/>
      <c r="Q869" s="282"/>
      <c r="R869" s="282"/>
      <c r="S869" s="282"/>
      <c r="T869" s="283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T869" s="284" t="s">
        <v>183</v>
      </c>
      <c r="AU869" s="284" t="s">
        <v>85</v>
      </c>
      <c r="AV869" s="16" t="s">
        <v>181</v>
      </c>
      <c r="AW869" s="16" t="s">
        <v>32</v>
      </c>
      <c r="AX869" s="16" t="s">
        <v>83</v>
      </c>
      <c r="AY869" s="284" t="s">
        <v>174</v>
      </c>
    </row>
    <row r="870" s="2" customFormat="1" ht="24.15" customHeight="1">
      <c r="A870" s="39"/>
      <c r="B870" s="40"/>
      <c r="C870" s="228" t="s">
        <v>1070</v>
      </c>
      <c r="D870" s="228" t="s">
        <v>176</v>
      </c>
      <c r="E870" s="229" t="s">
        <v>1071</v>
      </c>
      <c r="F870" s="230" t="s">
        <v>1072</v>
      </c>
      <c r="G870" s="231" t="s">
        <v>439</v>
      </c>
      <c r="H870" s="232">
        <v>4.5300000000000002</v>
      </c>
      <c r="I870" s="233"/>
      <c r="J870" s="234">
        <f>ROUND(I870*H870,2)</f>
        <v>0</v>
      </c>
      <c r="K870" s="230" t="s">
        <v>180</v>
      </c>
      <c r="L870" s="45"/>
      <c r="M870" s="235" t="s">
        <v>1</v>
      </c>
      <c r="N870" s="236" t="s">
        <v>41</v>
      </c>
      <c r="O870" s="92"/>
      <c r="P870" s="237">
        <f>O870*H870</f>
        <v>0</v>
      </c>
      <c r="Q870" s="237">
        <v>0</v>
      </c>
      <c r="R870" s="237">
        <f>Q870*H870</f>
        <v>0</v>
      </c>
      <c r="S870" s="237">
        <v>0</v>
      </c>
      <c r="T870" s="238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39" t="s">
        <v>272</v>
      </c>
      <c r="AT870" s="239" t="s">
        <v>176</v>
      </c>
      <c r="AU870" s="239" t="s">
        <v>85</v>
      </c>
      <c r="AY870" s="18" t="s">
        <v>174</v>
      </c>
      <c r="BE870" s="240">
        <f>IF(N870="základní",J870,0)</f>
        <v>0</v>
      </c>
      <c r="BF870" s="240">
        <f>IF(N870="snížená",J870,0)</f>
        <v>0</v>
      </c>
      <c r="BG870" s="240">
        <f>IF(N870="zákl. přenesená",J870,0)</f>
        <v>0</v>
      </c>
      <c r="BH870" s="240">
        <f>IF(N870="sníž. přenesená",J870,0)</f>
        <v>0</v>
      </c>
      <c r="BI870" s="240">
        <f>IF(N870="nulová",J870,0)</f>
        <v>0</v>
      </c>
      <c r="BJ870" s="18" t="s">
        <v>83</v>
      </c>
      <c r="BK870" s="240">
        <f>ROUND(I870*H870,2)</f>
        <v>0</v>
      </c>
      <c r="BL870" s="18" t="s">
        <v>272</v>
      </c>
      <c r="BM870" s="239" t="s">
        <v>1073</v>
      </c>
    </row>
    <row r="871" s="14" customFormat="1">
      <c r="A871" s="14"/>
      <c r="B871" s="252"/>
      <c r="C871" s="253"/>
      <c r="D871" s="243" t="s">
        <v>183</v>
      </c>
      <c r="E871" s="254" t="s">
        <v>1</v>
      </c>
      <c r="F871" s="255" t="s">
        <v>1074</v>
      </c>
      <c r="G871" s="253"/>
      <c r="H871" s="256">
        <v>4.5300000000000002</v>
      </c>
      <c r="I871" s="257"/>
      <c r="J871" s="253"/>
      <c r="K871" s="253"/>
      <c r="L871" s="258"/>
      <c r="M871" s="259"/>
      <c r="N871" s="260"/>
      <c r="O871" s="260"/>
      <c r="P871" s="260"/>
      <c r="Q871" s="260"/>
      <c r="R871" s="260"/>
      <c r="S871" s="260"/>
      <c r="T871" s="26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2" t="s">
        <v>183</v>
      </c>
      <c r="AU871" s="262" t="s">
        <v>85</v>
      </c>
      <c r="AV871" s="14" t="s">
        <v>85</v>
      </c>
      <c r="AW871" s="14" t="s">
        <v>32</v>
      </c>
      <c r="AX871" s="14" t="s">
        <v>76</v>
      </c>
      <c r="AY871" s="262" t="s">
        <v>174</v>
      </c>
    </row>
    <row r="872" s="15" customFormat="1">
      <c r="A872" s="15"/>
      <c r="B872" s="263"/>
      <c r="C872" s="264"/>
      <c r="D872" s="243" t="s">
        <v>183</v>
      </c>
      <c r="E872" s="265" t="s">
        <v>1</v>
      </c>
      <c r="F872" s="266" t="s">
        <v>187</v>
      </c>
      <c r="G872" s="264"/>
      <c r="H872" s="267">
        <v>4.5300000000000002</v>
      </c>
      <c r="I872" s="268"/>
      <c r="J872" s="264"/>
      <c r="K872" s="264"/>
      <c r="L872" s="269"/>
      <c r="M872" s="270"/>
      <c r="N872" s="271"/>
      <c r="O872" s="271"/>
      <c r="P872" s="271"/>
      <c r="Q872" s="271"/>
      <c r="R872" s="271"/>
      <c r="S872" s="271"/>
      <c r="T872" s="272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3" t="s">
        <v>183</v>
      </c>
      <c r="AU872" s="273" t="s">
        <v>85</v>
      </c>
      <c r="AV872" s="15" t="s">
        <v>188</v>
      </c>
      <c r="AW872" s="15" t="s">
        <v>32</v>
      </c>
      <c r="AX872" s="15" t="s">
        <v>76</v>
      </c>
      <c r="AY872" s="273" t="s">
        <v>174</v>
      </c>
    </row>
    <row r="873" s="16" customFormat="1">
      <c r="A873" s="16"/>
      <c r="B873" s="274"/>
      <c r="C873" s="275"/>
      <c r="D873" s="243" t="s">
        <v>183</v>
      </c>
      <c r="E873" s="276" t="s">
        <v>1</v>
      </c>
      <c r="F873" s="277" t="s">
        <v>189</v>
      </c>
      <c r="G873" s="275"/>
      <c r="H873" s="278">
        <v>4.5300000000000002</v>
      </c>
      <c r="I873" s="279"/>
      <c r="J873" s="275"/>
      <c r="K873" s="275"/>
      <c r="L873" s="280"/>
      <c r="M873" s="281"/>
      <c r="N873" s="282"/>
      <c r="O873" s="282"/>
      <c r="P873" s="282"/>
      <c r="Q873" s="282"/>
      <c r="R873" s="282"/>
      <c r="S873" s="282"/>
      <c r="T873" s="283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T873" s="284" t="s">
        <v>183</v>
      </c>
      <c r="AU873" s="284" t="s">
        <v>85</v>
      </c>
      <c r="AV873" s="16" t="s">
        <v>181</v>
      </c>
      <c r="AW873" s="16" t="s">
        <v>32</v>
      </c>
      <c r="AX873" s="16" t="s">
        <v>83</v>
      </c>
      <c r="AY873" s="284" t="s">
        <v>174</v>
      </c>
    </row>
    <row r="874" s="2" customFormat="1" ht="24.15" customHeight="1">
      <c r="A874" s="39"/>
      <c r="B874" s="40"/>
      <c r="C874" s="285" t="s">
        <v>1075</v>
      </c>
      <c r="D874" s="285" t="s">
        <v>256</v>
      </c>
      <c r="E874" s="286" t="s">
        <v>1076</v>
      </c>
      <c r="F874" s="287" t="s">
        <v>1077</v>
      </c>
      <c r="G874" s="288" t="s">
        <v>439</v>
      </c>
      <c r="H874" s="289">
        <v>4.5300000000000002</v>
      </c>
      <c r="I874" s="290"/>
      <c r="J874" s="291">
        <f>ROUND(I874*H874,2)</f>
        <v>0</v>
      </c>
      <c r="K874" s="287" t="s">
        <v>180</v>
      </c>
      <c r="L874" s="292"/>
      <c r="M874" s="293" t="s">
        <v>1</v>
      </c>
      <c r="N874" s="294" t="s">
        <v>41</v>
      </c>
      <c r="O874" s="92"/>
      <c r="P874" s="237">
        <f>O874*H874</f>
        <v>0</v>
      </c>
      <c r="Q874" s="237">
        <v>0.0050000000000000001</v>
      </c>
      <c r="R874" s="237">
        <f>Q874*H874</f>
        <v>0.02265</v>
      </c>
      <c r="S874" s="237">
        <v>0</v>
      </c>
      <c r="T874" s="238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9" t="s">
        <v>363</v>
      </c>
      <c r="AT874" s="239" t="s">
        <v>256</v>
      </c>
      <c r="AU874" s="239" t="s">
        <v>85</v>
      </c>
      <c r="AY874" s="18" t="s">
        <v>174</v>
      </c>
      <c r="BE874" s="240">
        <f>IF(N874="základní",J874,0)</f>
        <v>0</v>
      </c>
      <c r="BF874" s="240">
        <f>IF(N874="snížená",J874,0)</f>
        <v>0</v>
      </c>
      <c r="BG874" s="240">
        <f>IF(N874="zákl. přenesená",J874,0)</f>
        <v>0</v>
      </c>
      <c r="BH874" s="240">
        <f>IF(N874="sníž. přenesená",J874,0)</f>
        <v>0</v>
      </c>
      <c r="BI874" s="240">
        <f>IF(N874="nulová",J874,0)</f>
        <v>0</v>
      </c>
      <c r="BJ874" s="18" t="s">
        <v>83</v>
      </c>
      <c r="BK874" s="240">
        <f>ROUND(I874*H874,2)</f>
        <v>0</v>
      </c>
      <c r="BL874" s="18" t="s">
        <v>272</v>
      </c>
      <c r="BM874" s="239" t="s">
        <v>1078</v>
      </c>
    </row>
    <row r="875" s="14" customFormat="1">
      <c r="A875" s="14"/>
      <c r="B875" s="252"/>
      <c r="C875" s="253"/>
      <c r="D875" s="243" t="s">
        <v>183</v>
      </c>
      <c r="E875" s="254" t="s">
        <v>1</v>
      </c>
      <c r="F875" s="255" t="s">
        <v>1079</v>
      </c>
      <c r="G875" s="253"/>
      <c r="H875" s="256">
        <v>4.5300000000000002</v>
      </c>
      <c r="I875" s="257"/>
      <c r="J875" s="253"/>
      <c r="K875" s="253"/>
      <c r="L875" s="258"/>
      <c r="M875" s="259"/>
      <c r="N875" s="260"/>
      <c r="O875" s="260"/>
      <c r="P875" s="260"/>
      <c r="Q875" s="260"/>
      <c r="R875" s="260"/>
      <c r="S875" s="260"/>
      <c r="T875" s="26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2" t="s">
        <v>183</v>
      </c>
      <c r="AU875" s="262" t="s">
        <v>85</v>
      </c>
      <c r="AV875" s="14" t="s">
        <v>85</v>
      </c>
      <c r="AW875" s="14" t="s">
        <v>32</v>
      </c>
      <c r="AX875" s="14" t="s">
        <v>76</v>
      </c>
      <c r="AY875" s="262" t="s">
        <v>174</v>
      </c>
    </row>
    <row r="876" s="15" customFormat="1">
      <c r="A876" s="15"/>
      <c r="B876" s="263"/>
      <c r="C876" s="264"/>
      <c r="D876" s="243" t="s">
        <v>183</v>
      </c>
      <c r="E876" s="265" t="s">
        <v>1</v>
      </c>
      <c r="F876" s="266" t="s">
        <v>187</v>
      </c>
      <c r="G876" s="264"/>
      <c r="H876" s="267">
        <v>4.5300000000000002</v>
      </c>
      <c r="I876" s="268"/>
      <c r="J876" s="264"/>
      <c r="K876" s="264"/>
      <c r="L876" s="269"/>
      <c r="M876" s="270"/>
      <c r="N876" s="271"/>
      <c r="O876" s="271"/>
      <c r="P876" s="271"/>
      <c r="Q876" s="271"/>
      <c r="R876" s="271"/>
      <c r="S876" s="271"/>
      <c r="T876" s="272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73" t="s">
        <v>183</v>
      </c>
      <c r="AU876" s="273" t="s">
        <v>85</v>
      </c>
      <c r="AV876" s="15" t="s">
        <v>188</v>
      </c>
      <c r="AW876" s="15" t="s">
        <v>32</v>
      </c>
      <c r="AX876" s="15" t="s">
        <v>76</v>
      </c>
      <c r="AY876" s="273" t="s">
        <v>174</v>
      </c>
    </row>
    <row r="877" s="16" customFormat="1">
      <c r="A877" s="16"/>
      <c r="B877" s="274"/>
      <c r="C877" s="275"/>
      <c r="D877" s="243" t="s">
        <v>183</v>
      </c>
      <c r="E877" s="276" t="s">
        <v>1</v>
      </c>
      <c r="F877" s="277" t="s">
        <v>189</v>
      </c>
      <c r="G877" s="275"/>
      <c r="H877" s="278">
        <v>4.5300000000000002</v>
      </c>
      <c r="I877" s="279"/>
      <c r="J877" s="275"/>
      <c r="K877" s="275"/>
      <c r="L877" s="280"/>
      <c r="M877" s="281"/>
      <c r="N877" s="282"/>
      <c r="O877" s="282"/>
      <c r="P877" s="282"/>
      <c r="Q877" s="282"/>
      <c r="R877" s="282"/>
      <c r="S877" s="282"/>
      <c r="T877" s="283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T877" s="284" t="s">
        <v>183</v>
      </c>
      <c r="AU877" s="284" t="s">
        <v>85</v>
      </c>
      <c r="AV877" s="16" t="s">
        <v>181</v>
      </c>
      <c r="AW877" s="16" t="s">
        <v>32</v>
      </c>
      <c r="AX877" s="16" t="s">
        <v>83</v>
      </c>
      <c r="AY877" s="284" t="s">
        <v>174</v>
      </c>
    </row>
    <row r="878" s="2" customFormat="1" ht="24.15" customHeight="1">
      <c r="A878" s="39"/>
      <c r="B878" s="40"/>
      <c r="C878" s="228" t="s">
        <v>1080</v>
      </c>
      <c r="D878" s="228" t="s">
        <v>176</v>
      </c>
      <c r="E878" s="229" t="s">
        <v>1071</v>
      </c>
      <c r="F878" s="230" t="s">
        <v>1072</v>
      </c>
      <c r="G878" s="231" t="s">
        <v>439</v>
      </c>
      <c r="H878" s="232">
        <v>267.243</v>
      </c>
      <c r="I878" s="233"/>
      <c r="J878" s="234">
        <f>ROUND(I878*H878,2)</f>
        <v>0</v>
      </c>
      <c r="K878" s="230" t="s">
        <v>180</v>
      </c>
      <c r="L878" s="45"/>
      <c r="M878" s="235" t="s">
        <v>1</v>
      </c>
      <c r="N878" s="236" t="s">
        <v>41</v>
      </c>
      <c r="O878" s="92"/>
      <c r="P878" s="237">
        <f>O878*H878</f>
        <v>0</v>
      </c>
      <c r="Q878" s="237">
        <v>0</v>
      </c>
      <c r="R878" s="237">
        <f>Q878*H878</f>
        <v>0</v>
      </c>
      <c r="S878" s="237">
        <v>0</v>
      </c>
      <c r="T878" s="238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9" t="s">
        <v>272</v>
      </c>
      <c r="AT878" s="239" t="s">
        <v>176</v>
      </c>
      <c r="AU878" s="239" t="s">
        <v>85</v>
      </c>
      <c r="AY878" s="18" t="s">
        <v>174</v>
      </c>
      <c r="BE878" s="240">
        <f>IF(N878="základní",J878,0)</f>
        <v>0</v>
      </c>
      <c r="BF878" s="240">
        <f>IF(N878="snížená",J878,0)</f>
        <v>0</v>
      </c>
      <c r="BG878" s="240">
        <f>IF(N878="zákl. přenesená",J878,0)</f>
        <v>0</v>
      </c>
      <c r="BH878" s="240">
        <f>IF(N878="sníž. přenesená",J878,0)</f>
        <v>0</v>
      </c>
      <c r="BI878" s="240">
        <f>IF(N878="nulová",J878,0)</f>
        <v>0</v>
      </c>
      <c r="BJ878" s="18" t="s">
        <v>83</v>
      </c>
      <c r="BK878" s="240">
        <f>ROUND(I878*H878,2)</f>
        <v>0</v>
      </c>
      <c r="BL878" s="18" t="s">
        <v>272</v>
      </c>
      <c r="BM878" s="239" t="s">
        <v>1081</v>
      </c>
    </row>
    <row r="879" s="14" customFormat="1">
      <c r="A879" s="14"/>
      <c r="B879" s="252"/>
      <c r="C879" s="253"/>
      <c r="D879" s="243" t="s">
        <v>183</v>
      </c>
      <c r="E879" s="254" t="s">
        <v>1</v>
      </c>
      <c r="F879" s="255" t="s">
        <v>1082</v>
      </c>
      <c r="G879" s="253"/>
      <c r="H879" s="256">
        <v>267.243</v>
      </c>
      <c r="I879" s="257"/>
      <c r="J879" s="253"/>
      <c r="K879" s="253"/>
      <c r="L879" s="258"/>
      <c r="M879" s="259"/>
      <c r="N879" s="260"/>
      <c r="O879" s="260"/>
      <c r="P879" s="260"/>
      <c r="Q879" s="260"/>
      <c r="R879" s="260"/>
      <c r="S879" s="260"/>
      <c r="T879" s="26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2" t="s">
        <v>183</v>
      </c>
      <c r="AU879" s="262" t="s">
        <v>85</v>
      </c>
      <c r="AV879" s="14" t="s">
        <v>85</v>
      </c>
      <c r="AW879" s="14" t="s">
        <v>32</v>
      </c>
      <c r="AX879" s="14" t="s">
        <v>76</v>
      </c>
      <c r="AY879" s="262" t="s">
        <v>174</v>
      </c>
    </row>
    <row r="880" s="15" customFormat="1">
      <c r="A880" s="15"/>
      <c r="B880" s="263"/>
      <c r="C880" s="264"/>
      <c r="D880" s="243" t="s">
        <v>183</v>
      </c>
      <c r="E880" s="265" t="s">
        <v>1</v>
      </c>
      <c r="F880" s="266" t="s">
        <v>187</v>
      </c>
      <c r="G880" s="264"/>
      <c r="H880" s="267">
        <v>267.243</v>
      </c>
      <c r="I880" s="268"/>
      <c r="J880" s="264"/>
      <c r="K880" s="264"/>
      <c r="L880" s="269"/>
      <c r="M880" s="270"/>
      <c r="N880" s="271"/>
      <c r="O880" s="271"/>
      <c r="P880" s="271"/>
      <c r="Q880" s="271"/>
      <c r="R880" s="271"/>
      <c r="S880" s="271"/>
      <c r="T880" s="272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73" t="s">
        <v>183</v>
      </c>
      <c r="AU880" s="273" t="s">
        <v>85</v>
      </c>
      <c r="AV880" s="15" t="s">
        <v>188</v>
      </c>
      <c r="AW880" s="15" t="s">
        <v>32</v>
      </c>
      <c r="AX880" s="15" t="s">
        <v>76</v>
      </c>
      <c r="AY880" s="273" t="s">
        <v>174</v>
      </c>
    </row>
    <row r="881" s="16" customFormat="1">
      <c r="A881" s="16"/>
      <c r="B881" s="274"/>
      <c r="C881" s="275"/>
      <c r="D881" s="243" t="s">
        <v>183</v>
      </c>
      <c r="E881" s="276" t="s">
        <v>1</v>
      </c>
      <c r="F881" s="277" t="s">
        <v>189</v>
      </c>
      <c r="G881" s="275"/>
      <c r="H881" s="278">
        <v>267.243</v>
      </c>
      <c r="I881" s="279"/>
      <c r="J881" s="275"/>
      <c r="K881" s="275"/>
      <c r="L881" s="280"/>
      <c r="M881" s="281"/>
      <c r="N881" s="282"/>
      <c r="O881" s="282"/>
      <c r="P881" s="282"/>
      <c r="Q881" s="282"/>
      <c r="R881" s="282"/>
      <c r="S881" s="282"/>
      <c r="T881" s="283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T881" s="284" t="s">
        <v>183</v>
      </c>
      <c r="AU881" s="284" t="s">
        <v>85</v>
      </c>
      <c r="AV881" s="16" t="s">
        <v>181</v>
      </c>
      <c r="AW881" s="16" t="s">
        <v>32</v>
      </c>
      <c r="AX881" s="16" t="s">
        <v>83</v>
      </c>
      <c r="AY881" s="284" t="s">
        <v>174</v>
      </c>
    </row>
    <row r="882" s="2" customFormat="1" ht="24.15" customHeight="1">
      <c r="A882" s="39"/>
      <c r="B882" s="40"/>
      <c r="C882" s="285" t="s">
        <v>1083</v>
      </c>
      <c r="D882" s="285" t="s">
        <v>256</v>
      </c>
      <c r="E882" s="286" t="s">
        <v>1084</v>
      </c>
      <c r="F882" s="287" t="s">
        <v>1085</v>
      </c>
      <c r="G882" s="288" t="s">
        <v>439</v>
      </c>
      <c r="H882" s="289">
        <v>30.300000000000001</v>
      </c>
      <c r="I882" s="290"/>
      <c r="J882" s="291">
        <f>ROUND(I882*H882,2)</f>
        <v>0</v>
      </c>
      <c r="K882" s="287" t="s">
        <v>180</v>
      </c>
      <c r="L882" s="292"/>
      <c r="M882" s="293" t="s">
        <v>1</v>
      </c>
      <c r="N882" s="294" t="s">
        <v>41</v>
      </c>
      <c r="O882" s="92"/>
      <c r="P882" s="237">
        <f>O882*H882</f>
        <v>0</v>
      </c>
      <c r="Q882" s="237">
        <v>0.0060000000000000001</v>
      </c>
      <c r="R882" s="237">
        <f>Q882*H882</f>
        <v>0.18180000000000002</v>
      </c>
      <c r="S882" s="237">
        <v>0</v>
      </c>
      <c r="T882" s="238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9" t="s">
        <v>363</v>
      </c>
      <c r="AT882" s="239" t="s">
        <v>256</v>
      </c>
      <c r="AU882" s="239" t="s">
        <v>85</v>
      </c>
      <c r="AY882" s="18" t="s">
        <v>174</v>
      </c>
      <c r="BE882" s="240">
        <f>IF(N882="základní",J882,0)</f>
        <v>0</v>
      </c>
      <c r="BF882" s="240">
        <f>IF(N882="snížená",J882,0)</f>
        <v>0</v>
      </c>
      <c r="BG882" s="240">
        <f>IF(N882="zákl. přenesená",J882,0)</f>
        <v>0</v>
      </c>
      <c r="BH882" s="240">
        <f>IF(N882="sníž. přenesená",J882,0)</f>
        <v>0</v>
      </c>
      <c r="BI882" s="240">
        <f>IF(N882="nulová",J882,0)</f>
        <v>0</v>
      </c>
      <c r="BJ882" s="18" t="s">
        <v>83</v>
      </c>
      <c r="BK882" s="240">
        <f>ROUND(I882*H882,2)</f>
        <v>0</v>
      </c>
      <c r="BL882" s="18" t="s">
        <v>272</v>
      </c>
      <c r="BM882" s="239" t="s">
        <v>1086</v>
      </c>
    </row>
    <row r="883" s="14" customFormat="1">
      <c r="A883" s="14"/>
      <c r="B883" s="252"/>
      <c r="C883" s="253"/>
      <c r="D883" s="243" t="s">
        <v>183</v>
      </c>
      <c r="E883" s="254" t="s">
        <v>1</v>
      </c>
      <c r="F883" s="255" t="s">
        <v>1087</v>
      </c>
      <c r="G883" s="253"/>
      <c r="H883" s="256">
        <v>28.800000000000001</v>
      </c>
      <c r="I883" s="257"/>
      <c r="J883" s="253"/>
      <c r="K883" s="253"/>
      <c r="L883" s="258"/>
      <c r="M883" s="259"/>
      <c r="N883" s="260"/>
      <c r="O883" s="260"/>
      <c r="P883" s="260"/>
      <c r="Q883" s="260"/>
      <c r="R883" s="260"/>
      <c r="S883" s="260"/>
      <c r="T883" s="261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62" t="s">
        <v>183</v>
      </c>
      <c r="AU883" s="262" t="s">
        <v>85</v>
      </c>
      <c r="AV883" s="14" t="s">
        <v>85</v>
      </c>
      <c r="AW883" s="14" t="s">
        <v>32</v>
      </c>
      <c r="AX883" s="14" t="s">
        <v>76</v>
      </c>
      <c r="AY883" s="262" t="s">
        <v>174</v>
      </c>
    </row>
    <row r="884" s="14" customFormat="1">
      <c r="A884" s="14"/>
      <c r="B884" s="252"/>
      <c r="C884" s="253"/>
      <c r="D884" s="243" t="s">
        <v>183</v>
      </c>
      <c r="E884" s="254" t="s">
        <v>1</v>
      </c>
      <c r="F884" s="255" t="s">
        <v>1088</v>
      </c>
      <c r="G884" s="253"/>
      <c r="H884" s="256">
        <v>1.5</v>
      </c>
      <c r="I884" s="257"/>
      <c r="J884" s="253"/>
      <c r="K884" s="253"/>
      <c r="L884" s="258"/>
      <c r="M884" s="259"/>
      <c r="N884" s="260"/>
      <c r="O884" s="260"/>
      <c r="P884" s="260"/>
      <c r="Q884" s="260"/>
      <c r="R884" s="260"/>
      <c r="S884" s="260"/>
      <c r="T884" s="26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2" t="s">
        <v>183</v>
      </c>
      <c r="AU884" s="262" t="s">
        <v>85</v>
      </c>
      <c r="AV884" s="14" t="s">
        <v>85</v>
      </c>
      <c r="AW884" s="14" t="s">
        <v>32</v>
      </c>
      <c r="AX884" s="14" t="s">
        <v>76</v>
      </c>
      <c r="AY884" s="262" t="s">
        <v>174</v>
      </c>
    </row>
    <row r="885" s="15" customFormat="1">
      <c r="A885" s="15"/>
      <c r="B885" s="263"/>
      <c r="C885" s="264"/>
      <c r="D885" s="243" t="s">
        <v>183</v>
      </c>
      <c r="E885" s="265" t="s">
        <v>1</v>
      </c>
      <c r="F885" s="266" t="s">
        <v>187</v>
      </c>
      <c r="G885" s="264"/>
      <c r="H885" s="267">
        <v>30.300000000000001</v>
      </c>
      <c r="I885" s="268"/>
      <c r="J885" s="264"/>
      <c r="K885" s="264"/>
      <c r="L885" s="269"/>
      <c r="M885" s="270"/>
      <c r="N885" s="271"/>
      <c r="O885" s="271"/>
      <c r="P885" s="271"/>
      <c r="Q885" s="271"/>
      <c r="R885" s="271"/>
      <c r="S885" s="271"/>
      <c r="T885" s="272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3" t="s">
        <v>183</v>
      </c>
      <c r="AU885" s="273" t="s">
        <v>85</v>
      </c>
      <c r="AV885" s="15" t="s">
        <v>188</v>
      </c>
      <c r="AW885" s="15" t="s">
        <v>32</v>
      </c>
      <c r="AX885" s="15" t="s">
        <v>76</v>
      </c>
      <c r="AY885" s="273" t="s">
        <v>174</v>
      </c>
    </row>
    <row r="886" s="16" customFormat="1">
      <c r="A886" s="16"/>
      <c r="B886" s="274"/>
      <c r="C886" s="275"/>
      <c r="D886" s="243" t="s">
        <v>183</v>
      </c>
      <c r="E886" s="276" t="s">
        <v>1</v>
      </c>
      <c r="F886" s="277" t="s">
        <v>189</v>
      </c>
      <c r="G886" s="275"/>
      <c r="H886" s="278">
        <v>30.300000000000001</v>
      </c>
      <c r="I886" s="279"/>
      <c r="J886" s="275"/>
      <c r="K886" s="275"/>
      <c r="L886" s="280"/>
      <c r="M886" s="281"/>
      <c r="N886" s="282"/>
      <c r="O886" s="282"/>
      <c r="P886" s="282"/>
      <c r="Q886" s="282"/>
      <c r="R886" s="282"/>
      <c r="S886" s="282"/>
      <c r="T886" s="283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T886" s="284" t="s">
        <v>183</v>
      </c>
      <c r="AU886" s="284" t="s">
        <v>85</v>
      </c>
      <c r="AV886" s="16" t="s">
        <v>181</v>
      </c>
      <c r="AW886" s="16" t="s">
        <v>32</v>
      </c>
      <c r="AX886" s="16" t="s">
        <v>83</v>
      </c>
      <c r="AY886" s="284" t="s">
        <v>174</v>
      </c>
    </row>
    <row r="887" s="2" customFormat="1" ht="24.15" customHeight="1">
      <c r="A887" s="39"/>
      <c r="B887" s="40"/>
      <c r="C887" s="285" t="s">
        <v>1089</v>
      </c>
      <c r="D887" s="285" t="s">
        <v>256</v>
      </c>
      <c r="E887" s="286" t="s">
        <v>1090</v>
      </c>
      <c r="F887" s="287" t="s">
        <v>1091</v>
      </c>
      <c r="G887" s="288" t="s">
        <v>439</v>
      </c>
      <c r="H887" s="289">
        <v>3.222</v>
      </c>
      <c r="I887" s="290"/>
      <c r="J887" s="291">
        <f>ROUND(I887*H887,2)</f>
        <v>0</v>
      </c>
      <c r="K887" s="287" t="s">
        <v>180</v>
      </c>
      <c r="L887" s="292"/>
      <c r="M887" s="293" t="s">
        <v>1</v>
      </c>
      <c r="N887" s="294" t="s">
        <v>41</v>
      </c>
      <c r="O887" s="92"/>
      <c r="P887" s="237">
        <f>O887*H887</f>
        <v>0</v>
      </c>
      <c r="Q887" s="237">
        <v>0.0070000000000000001</v>
      </c>
      <c r="R887" s="237">
        <f>Q887*H887</f>
        <v>0.022554000000000001</v>
      </c>
      <c r="S887" s="237">
        <v>0</v>
      </c>
      <c r="T887" s="238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9" t="s">
        <v>363</v>
      </c>
      <c r="AT887" s="239" t="s">
        <v>256</v>
      </c>
      <c r="AU887" s="239" t="s">
        <v>85</v>
      </c>
      <c r="AY887" s="18" t="s">
        <v>174</v>
      </c>
      <c r="BE887" s="240">
        <f>IF(N887="základní",J887,0)</f>
        <v>0</v>
      </c>
      <c r="BF887" s="240">
        <f>IF(N887="snížená",J887,0)</f>
        <v>0</v>
      </c>
      <c r="BG887" s="240">
        <f>IF(N887="zákl. přenesená",J887,0)</f>
        <v>0</v>
      </c>
      <c r="BH887" s="240">
        <f>IF(N887="sníž. přenesená",J887,0)</f>
        <v>0</v>
      </c>
      <c r="BI887" s="240">
        <f>IF(N887="nulová",J887,0)</f>
        <v>0</v>
      </c>
      <c r="BJ887" s="18" t="s">
        <v>83</v>
      </c>
      <c r="BK887" s="240">
        <f>ROUND(I887*H887,2)</f>
        <v>0</v>
      </c>
      <c r="BL887" s="18" t="s">
        <v>272</v>
      </c>
      <c r="BM887" s="239" t="s">
        <v>1092</v>
      </c>
    </row>
    <row r="888" s="14" customFormat="1">
      <c r="A888" s="14"/>
      <c r="B888" s="252"/>
      <c r="C888" s="253"/>
      <c r="D888" s="243" t="s">
        <v>183</v>
      </c>
      <c r="E888" s="254" t="s">
        <v>1</v>
      </c>
      <c r="F888" s="255" t="s">
        <v>1093</v>
      </c>
      <c r="G888" s="253"/>
      <c r="H888" s="256">
        <v>3.222</v>
      </c>
      <c r="I888" s="257"/>
      <c r="J888" s="253"/>
      <c r="K888" s="253"/>
      <c r="L888" s="258"/>
      <c r="M888" s="259"/>
      <c r="N888" s="260"/>
      <c r="O888" s="260"/>
      <c r="P888" s="260"/>
      <c r="Q888" s="260"/>
      <c r="R888" s="260"/>
      <c r="S888" s="260"/>
      <c r="T888" s="26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2" t="s">
        <v>183</v>
      </c>
      <c r="AU888" s="262" t="s">
        <v>85</v>
      </c>
      <c r="AV888" s="14" t="s">
        <v>85</v>
      </c>
      <c r="AW888" s="14" t="s">
        <v>32</v>
      </c>
      <c r="AX888" s="14" t="s">
        <v>76</v>
      </c>
      <c r="AY888" s="262" t="s">
        <v>174</v>
      </c>
    </row>
    <row r="889" s="15" customFormat="1">
      <c r="A889" s="15"/>
      <c r="B889" s="263"/>
      <c r="C889" s="264"/>
      <c r="D889" s="243" t="s">
        <v>183</v>
      </c>
      <c r="E889" s="265" t="s">
        <v>1</v>
      </c>
      <c r="F889" s="266" t="s">
        <v>187</v>
      </c>
      <c r="G889" s="264"/>
      <c r="H889" s="267">
        <v>3.222</v>
      </c>
      <c r="I889" s="268"/>
      <c r="J889" s="264"/>
      <c r="K889" s="264"/>
      <c r="L889" s="269"/>
      <c r="M889" s="270"/>
      <c r="N889" s="271"/>
      <c r="O889" s="271"/>
      <c r="P889" s="271"/>
      <c r="Q889" s="271"/>
      <c r="R889" s="271"/>
      <c r="S889" s="271"/>
      <c r="T889" s="272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73" t="s">
        <v>183</v>
      </c>
      <c r="AU889" s="273" t="s">
        <v>85</v>
      </c>
      <c r="AV889" s="15" t="s">
        <v>188</v>
      </c>
      <c r="AW889" s="15" t="s">
        <v>32</v>
      </c>
      <c r="AX889" s="15" t="s">
        <v>76</v>
      </c>
      <c r="AY889" s="273" t="s">
        <v>174</v>
      </c>
    </row>
    <row r="890" s="16" customFormat="1">
      <c r="A890" s="16"/>
      <c r="B890" s="274"/>
      <c r="C890" s="275"/>
      <c r="D890" s="243" t="s">
        <v>183</v>
      </c>
      <c r="E890" s="276" t="s">
        <v>1</v>
      </c>
      <c r="F890" s="277" t="s">
        <v>189</v>
      </c>
      <c r="G890" s="275"/>
      <c r="H890" s="278">
        <v>3.222</v>
      </c>
      <c r="I890" s="279"/>
      <c r="J890" s="275"/>
      <c r="K890" s="275"/>
      <c r="L890" s="280"/>
      <c r="M890" s="281"/>
      <c r="N890" s="282"/>
      <c r="O890" s="282"/>
      <c r="P890" s="282"/>
      <c r="Q890" s="282"/>
      <c r="R890" s="282"/>
      <c r="S890" s="282"/>
      <c r="T890" s="283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84" t="s">
        <v>183</v>
      </c>
      <c r="AU890" s="284" t="s">
        <v>85</v>
      </c>
      <c r="AV890" s="16" t="s">
        <v>181</v>
      </c>
      <c r="AW890" s="16" t="s">
        <v>32</v>
      </c>
      <c r="AX890" s="16" t="s">
        <v>83</v>
      </c>
      <c r="AY890" s="284" t="s">
        <v>174</v>
      </c>
    </row>
    <row r="891" s="2" customFormat="1" ht="24.15" customHeight="1">
      <c r="A891" s="39"/>
      <c r="B891" s="40"/>
      <c r="C891" s="285" t="s">
        <v>1094</v>
      </c>
      <c r="D891" s="285" t="s">
        <v>256</v>
      </c>
      <c r="E891" s="286" t="s">
        <v>1095</v>
      </c>
      <c r="F891" s="287" t="s">
        <v>1096</v>
      </c>
      <c r="G891" s="288" t="s">
        <v>439</v>
      </c>
      <c r="H891" s="289">
        <v>221.113</v>
      </c>
      <c r="I891" s="290"/>
      <c r="J891" s="291">
        <f>ROUND(I891*H891,2)</f>
        <v>0</v>
      </c>
      <c r="K891" s="287" t="s">
        <v>180</v>
      </c>
      <c r="L891" s="292"/>
      <c r="M891" s="293" t="s">
        <v>1</v>
      </c>
      <c r="N891" s="294" t="s">
        <v>41</v>
      </c>
      <c r="O891" s="92"/>
      <c r="P891" s="237">
        <f>O891*H891</f>
        <v>0</v>
      </c>
      <c r="Q891" s="237">
        <v>0.0080000000000000002</v>
      </c>
      <c r="R891" s="237">
        <f>Q891*H891</f>
        <v>1.768904</v>
      </c>
      <c r="S891" s="237">
        <v>0</v>
      </c>
      <c r="T891" s="238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9" t="s">
        <v>363</v>
      </c>
      <c r="AT891" s="239" t="s">
        <v>256</v>
      </c>
      <c r="AU891" s="239" t="s">
        <v>85</v>
      </c>
      <c r="AY891" s="18" t="s">
        <v>174</v>
      </c>
      <c r="BE891" s="240">
        <f>IF(N891="základní",J891,0)</f>
        <v>0</v>
      </c>
      <c r="BF891" s="240">
        <f>IF(N891="snížená",J891,0)</f>
        <v>0</v>
      </c>
      <c r="BG891" s="240">
        <f>IF(N891="zákl. přenesená",J891,0)</f>
        <v>0</v>
      </c>
      <c r="BH891" s="240">
        <f>IF(N891="sníž. přenesená",J891,0)</f>
        <v>0</v>
      </c>
      <c r="BI891" s="240">
        <f>IF(N891="nulová",J891,0)</f>
        <v>0</v>
      </c>
      <c r="BJ891" s="18" t="s">
        <v>83</v>
      </c>
      <c r="BK891" s="240">
        <f>ROUND(I891*H891,2)</f>
        <v>0</v>
      </c>
      <c r="BL891" s="18" t="s">
        <v>272</v>
      </c>
      <c r="BM891" s="239" t="s">
        <v>1097</v>
      </c>
    </row>
    <row r="892" s="14" customFormat="1">
      <c r="A892" s="14"/>
      <c r="B892" s="252"/>
      <c r="C892" s="253"/>
      <c r="D892" s="243" t="s">
        <v>183</v>
      </c>
      <c r="E892" s="254" t="s">
        <v>1</v>
      </c>
      <c r="F892" s="255" t="s">
        <v>1098</v>
      </c>
      <c r="G892" s="253"/>
      <c r="H892" s="256">
        <v>3.7000000000000002</v>
      </c>
      <c r="I892" s="257"/>
      <c r="J892" s="253"/>
      <c r="K892" s="253"/>
      <c r="L892" s="258"/>
      <c r="M892" s="259"/>
      <c r="N892" s="260"/>
      <c r="O892" s="260"/>
      <c r="P892" s="260"/>
      <c r="Q892" s="260"/>
      <c r="R892" s="260"/>
      <c r="S892" s="260"/>
      <c r="T892" s="261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2" t="s">
        <v>183</v>
      </c>
      <c r="AU892" s="262" t="s">
        <v>85</v>
      </c>
      <c r="AV892" s="14" t="s">
        <v>85</v>
      </c>
      <c r="AW892" s="14" t="s">
        <v>32</v>
      </c>
      <c r="AX892" s="14" t="s">
        <v>76</v>
      </c>
      <c r="AY892" s="262" t="s">
        <v>174</v>
      </c>
    </row>
    <row r="893" s="14" customFormat="1">
      <c r="A893" s="14"/>
      <c r="B893" s="252"/>
      <c r="C893" s="253"/>
      <c r="D893" s="243" t="s">
        <v>183</v>
      </c>
      <c r="E893" s="254" t="s">
        <v>1</v>
      </c>
      <c r="F893" s="255" t="s">
        <v>1099</v>
      </c>
      <c r="G893" s="253"/>
      <c r="H893" s="256">
        <v>81.599999999999994</v>
      </c>
      <c r="I893" s="257"/>
      <c r="J893" s="253"/>
      <c r="K893" s="253"/>
      <c r="L893" s="258"/>
      <c r="M893" s="259"/>
      <c r="N893" s="260"/>
      <c r="O893" s="260"/>
      <c r="P893" s="260"/>
      <c r="Q893" s="260"/>
      <c r="R893" s="260"/>
      <c r="S893" s="260"/>
      <c r="T893" s="26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2" t="s">
        <v>183</v>
      </c>
      <c r="AU893" s="262" t="s">
        <v>85</v>
      </c>
      <c r="AV893" s="14" t="s">
        <v>85</v>
      </c>
      <c r="AW893" s="14" t="s">
        <v>32</v>
      </c>
      <c r="AX893" s="14" t="s">
        <v>76</v>
      </c>
      <c r="AY893" s="262" t="s">
        <v>174</v>
      </c>
    </row>
    <row r="894" s="14" customFormat="1">
      <c r="A894" s="14"/>
      <c r="B894" s="252"/>
      <c r="C894" s="253"/>
      <c r="D894" s="243" t="s">
        <v>183</v>
      </c>
      <c r="E894" s="254" t="s">
        <v>1</v>
      </c>
      <c r="F894" s="255" t="s">
        <v>1100</v>
      </c>
      <c r="G894" s="253"/>
      <c r="H894" s="256">
        <v>42.744</v>
      </c>
      <c r="I894" s="257"/>
      <c r="J894" s="253"/>
      <c r="K894" s="253"/>
      <c r="L894" s="258"/>
      <c r="M894" s="259"/>
      <c r="N894" s="260"/>
      <c r="O894" s="260"/>
      <c r="P894" s="260"/>
      <c r="Q894" s="260"/>
      <c r="R894" s="260"/>
      <c r="S894" s="260"/>
      <c r="T894" s="261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2" t="s">
        <v>183</v>
      </c>
      <c r="AU894" s="262" t="s">
        <v>85</v>
      </c>
      <c r="AV894" s="14" t="s">
        <v>85</v>
      </c>
      <c r="AW894" s="14" t="s">
        <v>32</v>
      </c>
      <c r="AX894" s="14" t="s">
        <v>76</v>
      </c>
      <c r="AY894" s="262" t="s">
        <v>174</v>
      </c>
    </row>
    <row r="895" s="14" customFormat="1">
      <c r="A895" s="14"/>
      <c r="B895" s="252"/>
      <c r="C895" s="253"/>
      <c r="D895" s="243" t="s">
        <v>183</v>
      </c>
      <c r="E895" s="254" t="s">
        <v>1</v>
      </c>
      <c r="F895" s="255" t="s">
        <v>1101</v>
      </c>
      <c r="G895" s="253"/>
      <c r="H895" s="256">
        <v>7.6130000000000004</v>
      </c>
      <c r="I895" s="257"/>
      <c r="J895" s="253"/>
      <c r="K895" s="253"/>
      <c r="L895" s="258"/>
      <c r="M895" s="259"/>
      <c r="N895" s="260"/>
      <c r="O895" s="260"/>
      <c r="P895" s="260"/>
      <c r="Q895" s="260"/>
      <c r="R895" s="260"/>
      <c r="S895" s="260"/>
      <c r="T895" s="26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2" t="s">
        <v>183</v>
      </c>
      <c r="AU895" s="262" t="s">
        <v>85</v>
      </c>
      <c r="AV895" s="14" t="s">
        <v>85</v>
      </c>
      <c r="AW895" s="14" t="s">
        <v>32</v>
      </c>
      <c r="AX895" s="14" t="s">
        <v>76</v>
      </c>
      <c r="AY895" s="262" t="s">
        <v>174</v>
      </c>
    </row>
    <row r="896" s="14" customFormat="1">
      <c r="A896" s="14"/>
      <c r="B896" s="252"/>
      <c r="C896" s="253"/>
      <c r="D896" s="243" t="s">
        <v>183</v>
      </c>
      <c r="E896" s="254" t="s">
        <v>1</v>
      </c>
      <c r="F896" s="255" t="s">
        <v>1102</v>
      </c>
      <c r="G896" s="253"/>
      <c r="H896" s="256">
        <v>8.0519999999999996</v>
      </c>
      <c r="I896" s="257"/>
      <c r="J896" s="253"/>
      <c r="K896" s="253"/>
      <c r="L896" s="258"/>
      <c r="M896" s="259"/>
      <c r="N896" s="260"/>
      <c r="O896" s="260"/>
      <c r="P896" s="260"/>
      <c r="Q896" s="260"/>
      <c r="R896" s="260"/>
      <c r="S896" s="260"/>
      <c r="T896" s="26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2" t="s">
        <v>183</v>
      </c>
      <c r="AU896" s="262" t="s">
        <v>85</v>
      </c>
      <c r="AV896" s="14" t="s">
        <v>85</v>
      </c>
      <c r="AW896" s="14" t="s">
        <v>32</v>
      </c>
      <c r="AX896" s="14" t="s">
        <v>76</v>
      </c>
      <c r="AY896" s="262" t="s">
        <v>174</v>
      </c>
    </row>
    <row r="897" s="14" customFormat="1">
      <c r="A897" s="14"/>
      <c r="B897" s="252"/>
      <c r="C897" s="253"/>
      <c r="D897" s="243" t="s">
        <v>183</v>
      </c>
      <c r="E897" s="254" t="s">
        <v>1</v>
      </c>
      <c r="F897" s="255" t="s">
        <v>1103</v>
      </c>
      <c r="G897" s="253"/>
      <c r="H897" s="256">
        <v>39</v>
      </c>
      <c r="I897" s="257"/>
      <c r="J897" s="253"/>
      <c r="K897" s="253"/>
      <c r="L897" s="258"/>
      <c r="M897" s="259"/>
      <c r="N897" s="260"/>
      <c r="O897" s="260"/>
      <c r="P897" s="260"/>
      <c r="Q897" s="260"/>
      <c r="R897" s="260"/>
      <c r="S897" s="260"/>
      <c r="T897" s="26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2" t="s">
        <v>183</v>
      </c>
      <c r="AU897" s="262" t="s">
        <v>85</v>
      </c>
      <c r="AV897" s="14" t="s">
        <v>85</v>
      </c>
      <c r="AW897" s="14" t="s">
        <v>32</v>
      </c>
      <c r="AX897" s="14" t="s">
        <v>76</v>
      </c>
      <c r="AY897" s="262" t="s">
        <v>174</v>
      </c>
    </row>
    <row r="898" s="14" customFormat="1">
      <c r="A898" s="14"/>
      <c r="B898" s="252"/>
      <c r="C898" s="253"/>
      <c r="D898" s="243" t="s">
        <v>183</v>
      </c>
      <c r="E898" s="254" t="s">
        <v>1</v>
      </c>
      <c r="F898" s="255" t="s">
        <v>1104</v>
      </c>
      <c r="G898" s="253"/>
      <c r="H898" s="256">
        <v>12.422000000000001</v>
      </c>
      <c r="I898" s="257"/>
      <c r="J898" s="253"/>
      <c r="K898" s="253"/>
      <c r="L898" s="258"/>
      <c r="M898" s="259"/>
      <c r="N898" s="260"/>
      <c r="O898" s="260"/>
      <c r="P898" s="260"/>
      <c r="Q898" s="260"/>
      <c r="R898" s="260"/>
      <c r="S898" s="260"/>
      <c r="T898" s="26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2" t="s">
        <v>183</v>
      </c>
      <c r="AU898" s="262" t="s">
        <v>85</v>
      </c>
      <c r="AV898" s="14" t="s">
        <v>85</v>
      </c>
      <c r="AW898" s="14" t="s">
        <v>32</v>
      </c>
      <c r="AX898" s="14" t="s">
        <v>76</v>
      </c>
      <c r="AY898" s="262" t="s">
        <v>174</v>
      </c>
    </row>
    <row r="899" s="14" customFormat="1">
      <c r="A899" s="14"/>
      <c r="B899" s="252"/>
      <c r="C899" s="253"/>
      <c r="D899" s="243" t="s">
        <v>183</v>
      </c>
      <c r="E899" s="254" t="s">
        <v>1</v>
      </c>
      <c r="F899" s="255" t="s">
        <v>1105</v>
      </c>
      <c r="G899" s="253"/>
      <c r="H899" s="256">
        <v>12.416</v>
      </c>
      <c r="I899" s="257"/>
      <c r="J899" s="253"/>
      <c r="K899" s="253"/>
      <c r="L899" s="258"/>
      <c r="M899" s="259"/>
      <c r="N899" s="260"/>
      <c r="O899" s="260"/>
      <c r="P899" s="260"/>
      <c r="Q899" s="260"/>
      <c r="R899" s="260"/>
      <c r="S899" s="260"/>
      <c r="T899" s="26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2" t="s">
        <v>183</v>
      </c>
      <c r="AU899" s="262" t="s">
        <v>85</v>
      </c>
      <c r="AV899" s="14" t="s">
        <v>85</v>
      </c>
      <c r="AW899" s="14" t="s">
        <v>32</v>
      </c>
      <c r="AX899" s="14" t="s">
        <v>76</v>
      </c>
      <c r="AY899" s="262" t="s">
        <v>174</v>
      </c>
    </row>
    <row r="900" s="14" customFormat="1">
      <c r="A900" s="14"/>
      <c r="B900" s="252"/>
      <c r="C900" s="253"/>
      <c r="D900" s="243" t="s">
        <v>183</v>
      </c>
      <c r="E900" s="254" t="s">
        <v>1</v>
      </c>
      <c r="F900" s="255" t="s">
        <v>1106</v>
      </c>
      <c r="G900" s="253"/>
      <c r="H900" s="256">
        <v>6.9660000000000002</v>
      </c>
      <c r="I900" s="257"/>
      <c r="J900" s="253"/>
      <c r="K900" s="253"/>
      <c r="L900" s="258"/>
      <c r="M900" s="259"/>
      <c r="N900" s="260"/>
      <c r="O900" s="260"/>
      <c r="P900" s="260"/>
      <c r="Q900" s="260"/>
      <c r="R900" s="260"/>
      <c r="S900" s="260"/>
      <c r="T900" s="26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2" t="s">
        <v>183</v>
      </c>
      <c r="AU900" s="262" t="s">
        <v>85</v>
      </c>
      <c r="AV900" s="14" t="s">
        <v>85</v>
      </c>
      <c r="AW900" s="14" t="s">
        <v>32</v>
      </c>
      <c r="AX900" s="14" t="s">
        <v>76</v>
      </c>
      <c r="AY900" s="262" t="s">
        <v>174</v>
      </c>
    </row>
    <row r="901" s="14" customFormat="1">
      <c r="A901" s="14"/>
      <c r="B901" s="252"/>
      <c r="C901" s="253"/>
      <c r="D901" s="243" t="s">
        <v>183</v>
      </c>
      <c r="E901" s="254" t="s">
        <v>1</v>
      </c>
      <c r="F901" s="255" t="s">
        <v>1107</v>
      </c>
      <c r="G901" s="253"/>
      <c r="H901" s="256">
        <v>6.5999999999999996</v>
      </c>
      <c r="I901" s="257"/>
      <c r="J901" s="253"/>
      <c r="K901" s="253"/>
      <c r="L901" s="258"/>
      <c r="M901" s="259"/>
      <c r="N901" s="260"/>
      <c r="O901" s="260"/>
      <c r="P901" s="260"/>
      <c r="Q901" s="260"/>
      <c r="R901" s="260"/>
      <c r="S901" s="260"/>
      <c r="T901" s="26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62" t="s">
        <v>183</v>
      </c>
      <c r="AU901" s="262" t="s">
        <v>85</v>
      </c>
      <c r="AV901" s="14" t="s">
        <v>85</v>
      </c>
      <c r="AW901" s="14" t="s">
        <v>32</v>
      </c>
      <c r="AX901" s="14" t="s">
        <v>76</v>
      </c>
      <c r="AY901" s="262" t="s">
        <v>174</v>
      </c>
    </row>
    <row r="902" s="15" customFormat="1">
      <c r="A902" s="15"/>
      <c r="B902" s="263"/>
      <c r="C902" s="264"/>
      <c r="D902" s="243" t="s">
        <v>183</v>
      </c>
      <c r="E902" s="265" t="s">
        <v>1</v>
      </c>
      <c r="F902" s="266" t="s">
        <v>187</v>
      </c>
      <c r="G902" s="264"/>
      <c r="H902" s="267">
        <v>221.113</v>
      </c>
      <c r="I902" s="268"/>
      <c r="J902" s="264"/>
      <c r="K902" s="264"/>
      <c r="L902" s="269"/>
      <c r="M902" s="270"/>
      <c r="N902" s="271"/>
      <c r="O902" s="271"/>
      <c r="P902" s="271"/>
      <c r="Q902" s="271"/>
      <c r="R902" s="271"/>
      <c r="S902" s="271"/>
      <c r="T902" s="272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73" t="s">
        <v>183</v>
      </c>
      <c r="AU902" s="273" t="s">
        <v>85</v>
      </c>
      <c r="AV902" s="15" t="s">
        <v>188</v>
      </c>
      <c r="AW902" s="15" t="s">
        <v>32</v>
      </c>
      <c r="AX902" s="15" t="s">
        <v>76</v>
      </c>
      <c r="AY902" s="273" t="s">
        <v>174</v>
      </c>
    </row>
    <row r="903" s="16" customFormat="1">
      <c r="A903" s="16"/>
      <c r="B903" s="274"/>
      <c r="C903" s="275"/>
      <c r="D903" s="243" t="s">
        <v>183</v>
      </c>
      <c r="E903" s="276" t="s">
        <v>1</v>
      </c>
      <c r="F903" s="277" t="s">
        <v>189</v>
      </c>
      <c r="G903" s="275"/>
      <c r="H903" s="278">
        <v>221.113</v>
      </c>
      <c r="I903" s="279"/>
      <c r="J903" s="275"/>
      <c r="K903" s="275"/>
      <c r="L903" s="280"/>
      <c r="M903" s="281"/>
      <c r="N903" s="282"/>
      <c r="O903" s="282"/>
      <c r="P903" s="282"/>
      <c r="Q903" s="282"/>
      <c r="R903" s="282"/>
      <c r="S903" s="282"/>
      <c r="T903" s="283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T903" s="284" t="s">
        <v>183</v>
      </c>
      <c r="AU903" s="284" t="s">
        <v>85</v>
      </c>
      <c r="AV903" s="16" t="s">
        <v>181</v>
      </c>
      <c r="AW903" s="16" t="s">
        <v>32</v>
      </c>
      <c r="AX903" s="16" t="s">
        <v>83</v>
      </c>
      <c r="AY903" s="284" t="s">
        <v>174</v>
      </c>
    </row>
    <row r="904" s="2" customFormat="1" ht="24.15" customHeight="1">
      <c r="A904" s="39"/>
      <c r="B904" s="40"/>
      <c r="C904" s="285" t="s">
        <v>1108</v>
      </c>
      <c r="D904" s="285" t="s">
        <v>256</v>
      </c>
      <c r="E904" s="286" t="s">
        <v>1109</v>
      </c>
      <c r="F904" s="287" t="s">
        <v>1110</v>
      </c>
      <c r="G904" s="288" t="s">
        <v>439</v>
      </c>
      <c r="H904" s="289">
        <v>9.6999999999999993</v>
      </c>
      <c r="I904" s="290"/>
      <c r="J904" s="291">
        <f>ROUND(I904*H904,2)</f>
        <v>0</v>
      </c>
      <c r="K904" s="287" t="s">
        <v>180</v>
      </c>
      <c r="L904" s="292"/>
      <c r="M904" s="293" t="s">
        <v>1</v>
      </c>
      <c r="N904" s="294" t="s">
        <v>41</v>
      </c>
      <c r="O904" s="92"/>
      <c r="P904" s="237">
        <f>O904*H904</f>
        <v>0</v>
      </c>
      <c r="Q904" s="237">
        <v>0.0080000000000000002</v>
      </c>
      <c r="R904" s="237">
        <f>Q904*H904</f>
        <v>0.077600000000000002</v>
      </c>
      <c r="S904" s="237">
        <v>0</v>
      </c>
      <c r="T904" s="238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9" t="s">
        <v>363</v>
      </c>
      <c r="AT904" s="239" t="s">
        <v>256</v>
      </c>
      <c r="AU904" s="239" t="s">
        <v>85</v>
      </c>
      <c r="AY904" s="18" t="s">
        <v>174</v>
      </c>
      <c r="BE904" s="240">
        <f>IF(N904="základní",J904,0)</f>
        <v>0</v>
      </c>
      <c r="BF904" s="240">
        <f>IF(N904="snížená",J904,0)</f>
        <v>0</v>
      </c>
      <c r="BG904" s="240">
        <f>IF(N904="zákl. přenesená",J904,0)</f>
        <v>0</v>
      </c>
      <c r="BH904" s="240">
        <f>IF(N904="sníž. přenesená",J904,0)</f>
        <v>0</v>
      </c>
      <c r="BI904" s="240">
        <f>IF(N904="nulová",J904,0)</f>
        <v>0</v>
      </c>
      <c r="BJ904" s="18" t="s">
        <v>83</v>
      </c>
      <c r="BK904" s="240">
        <f>ROUND(I904*H904,2)</f>
        <v>0</v>
      </c>
      <c r="BL904" s="18" t="s">
        <v>272</v>
      </c>
      <c r="BM904" s="239" t="s">
        <v>1111</v>
      </c>
    </row>
    <row r="905" s="14" customFormat="1">
      <c r="A905" s="14"/>
      <c r="B905" s="252"/>
      <c r="C905" s="253"/>
      <c r="D905" s="243" t="s">
        <v>183</v>
      </c>
      <c r="E905" s="254" t="s">
        <v>1</v>
      </c>
      <c r="F905" s="255" t="s">
        <v>1112</v>
      </c>
      <c r="G905" s="253"/>
      <c r="H905" s="256">
        <v>9.6999999999999993</v>
      </c>
      <c r="I905" s="257"/>
      <c r="J905" s="253"/>
      <c r="K905" s="253"/>
      <c r="L905" s="258"/>
      <c r="M905" s="259"/>
      <c r="N905" s="260"/>
      <c r="O905" s="260"/>
      <c r="P905" s="260"/>
      <c r="Q905" s="260"/>
      <c r="R905" s="260"/>
      <c r="S905" s="260"/>
      <c r="T905" s="261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2" t="s">
        <v>183</v>
      </c>
      <c r="AU905" s="262" t="s">
        <v>85</v>
      </c>
      <c r="AV905" s="14" t="s">
        <v>85</v>
      </c>
      <c r="AW905" s="14" t="s">
        <v>32</v>
      </c>
      <c r="AX905" s="14" t="s">
        <v>76</v>
      </c>
      <c r="AY905" s="262" t="s">
        <v>174</v>
      </c>
    </row>
    <row r="906" s="15" customFormat="1">
      <c r="A906" s="15"/>
      <c r="B906" s="263"/>
      <c r="C906" s="264"/>
      <c r="D906" s="243" t="s">
        <v>183</v>
      </c>
      <c r="E906" s="265" t="s">
        <v>1</v>
      </c>
      <c r="F906" s="266" t="s">
        <v>187</v>
      </c>
      <c r="G906" s="264"/>
      <c r="H906" s="267">
        <v>9.6999999999999993</v>
      </c>
      <c r="I906" s="268"/>
      <c r="J906" s="264"/>
      <c r="K906" s="264"/>
      <c r="L906" s="269"/>
      <c r="M906" s="270"/>
      <c r="N906" s="271"/>
      <c r="O906" s="271"/>
      <c r="P906" s="271"/>
      <c r="Q906" s="271"/>
      <c r="R906" s="271"/>
      <c r="S906" s="271"/>
      <c r="T906" s="272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73" t="s">
        <v>183</v>
      </c>
      <c r="AU906" s="273" t="s">
        <v>85</v>
      </c>
      <c r="AV906" s="15" t="s">
        <v>188</v>
      </c>
      <c r="AW906" s="15" t="s">
        <v>32</v>
      </c>
      <c r="AX906" s="15" t="s">
        <v>76</v>
      </c>
      <c r="AY906" s="273" t="s">
        <v>174</v>
      </c>
    </row>
    <row r="907" s="16" customFormat="1">
      <c r="A907" s="16"/>
      <c r="B907" s="274"/>
      <c r="C907" s="275"/>
      <c r="D907" s="243" t="s">
        <v>183</v>
      </c>
      <c r="E907" s="276" t="s">
        <v>1</v>
      </c>
      <c r="F907" s="277" t="s">
        <v>189</v>
      </c>
      <c r="G907" s="275"/>
      <c r="H907" s="278">
        <v>9.6999999999999993</v>
      </c>
      <c r="I907" s="279"/>
      <c r="J907" s="275"/>
      <c r="K907" s="275"/>
      <c r="L907" s="280"/>
      <c r="M907" s="281"/>
      <c r="N907" s="282"/>
      <c r="O907" s="282"/>
      <c r="P907" s="282"/>
      <c r="Q907" s="282"/>
      <c r="R907" s="282"/>
      <c r="S907" s="282"/>
      <c r="T907" s="283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T907" s="284" t="s">
        <v>183</v>
      </c>
      <c r="AU907" s="284" t="s">
        <v>85</v>
      </c>
      <c r="AV907" s="16" t="s">
        <v>181</v>
      </c>
      <c r="AW907" s="16" t="s">
        <v>32</v>
      </c>
      <c r="AX907" s="16" t="s">
        <v>83</v>
      </c>
      <c r="AY907" s="284" t="s">
        <v>174</v>
      </c>
    </row>
    <row r="908" s="2" customFormat="1" ht="24.15" customHeight="1">
      <c r="A908" s="39"/>
      <c r="B908" s="40"/>
      <c r="C908" s="285" t="s">
        <v>1113</v>
      </c>
      <c r="D908" s="285" t="s">
        <v>256</v>
      </c>
      <c r="E908" s="286" t="s">
        <v>1114</v>
      </c>
      <c r="F908" s="287" t="s">
        <v>1115</v>
      </c>
      <c r="G908" s="288" t="s">
        <v>439</v>
      </c>
      <c r="H908" s="289">
        <v>2.9100000000000001</v>
      </c>
      <c r="I908" s="290"/>
      <c r="J908" s="291">
        <f>ROUND(I908*H908,2)</f>
        <v>0</v>
      </c>
      <c r="K908" s="287" t="s">
        <v>180</v>
      </c>
      <c r="L908" s="292"/>
      <c r="M908" s="293" t="s">
        <v>1</v>
      </c>
      <c r="N908" s="294" t="s">
        <v>41</v>
      </c>
      <c r="O908" s="92"/>
      <c r="P908" s="237">
        <f>O908*H908</f>
        <v>0</v>
      </c>
      <c r="Q908" s="237">
        <v>0.01</v>
      </c>
      <c r="R908" s="237">
        <f>Q908*H908</f>
        <v>0.029100000000000001</v>
      </c>
      <c r="S908" s="237">
        <v>0</v>
      </c>
      <c r="T908" s="238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9" t="s">
        <v>363</v>
      </c>
      <c r="AT908" s="239" t="s">
        <v>256</v>
      </c>
      <c r="AU908" s="239" t="s">
        <v>85</v>
      </c>
      <c r="AY908" s="18" t="s">
        <v>174</v>
      </c>
      <c r="BE908" s="240">
        <f>IF(N908="základní",J908,0)</f>
        <v>0</v>
      </c>
      <c r="BF908" s="240">
        <f>IF(N908="snížená",J908,0)</f>
        <v>0</v>
      </c>
      <c r="BG908" s="240">
        <f>IF(N908="zákl. přenesená",J908,0)</f>
        <v>0</v>
      </c>
      <c r="BH908" s="240">
        <f>IF(N908="sníž. přenesená",J908,0)</f>
        <v>0</v>
      </c>
      <c r="BI908" s="240">
        <f>IF(N908="nulová",J908,0)</f>
        <v>0</v>
      </c>
      <c r="BJ908" s="18" t="s">
        <v>83</v>
      </c>
      <c r="BK908" s="240">
        <f>ROUND(I908*H908,2)</f>
        <v>0</v>
      </c>
      <c r="BL908" s="18" t="s">
        <v>272</v>
      </c>
      <c r="BM908" s="239" t="s">
        <v>1116</v>
      </c>
    </row>
    <row r="909" s="14" customFormat="1">
      <c r="A909" s="14"/>
      <c r="B909" s="252"/>
      <c r="C909" s="253"/>
      <c r="D909" s="243" t="s">
        <v>183</v>
      </c>
      <c r="E909" s="254" t="s">
        <v>1</v>
      </c>
      <c r="F909" s="255" t="s">
        <v>1117</v>
      </c>
      <c r="G909" s="253"/>
      <c r="H909" s="256">
        <v>2.9100000000000001</v>
      </c>
      <c r="I909" s="257"/>
      <c r="J909" s="253"/>
      <c r="K909" s="253"/>
      <c r="L909" s="258"/>
      <c r="M909" s="259"/>
      <c r="N909" s="260"/>
      <c r="O909" s="260"/>
      <c r="P909" s="260"/>
      <c r="Q909" s="260"/>
      <c r="R909" s="260"/>
      <c r="S909" s="260"/>
      <c r="T909" s="26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2" t="s">
        <v>183</v>
      </c>
      <c r="AU909" s="262" t="s">
        <v>85</v>
      </c>
      <c r="AV909" s="14" t="s">
        <v>85</v>
      </c>
      <c r="AW909" s="14" t="s">
        <v>32</v>
      </c>
      <c r="AX909" s="14" t="s">
        <v>76</v>
      </c>
      <c r="AY909" s="262" t="s">
        <v>174</v>
      </c>
    </row>
    <row r="910" s="15" customFormat="1">
      <c r="A910" s="15"/>
      <c r="B910" s="263"/>
      <c r="C910" s="264"/>
      <c r="D910" s="243" t="s">
        <v>183</v>
      </c>
      <c r="E910" s="265" t="s">
        <v>1</v>
      </c>
      <c r="F910" s="266" t="s">
        <v>187</v>
      </c>
      <c r="G910" s="264"/>
      <c r="H910" s="267">
        <v>2.9100000000000001</v>
      </c>
      <c r="I910" s="268"/>
      <c r="J910" s="264"/>
      <c r="K910" s="264"/>
      <c r="L910" s="269"/>
      <c r="M910" s="270"/>
      <c r="N910" s="271"/>
      <c r="O910" s="271"/>
      <c r="P910" s="271"/>
      <c r="Q910" s="271"/>
      <c r="R910" s="271"/>
      <c r="S910" s="271"/>
      <c r="T910" s="272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73" t="s">
        <v>183</v>
      </c>
      <c r="AU910" s="273" t="s">
        <v>85</v>
      </c>
      <c r="AV910" s="15" t="s">
        <v>188</v>
      </c>
      <c r="AW910" s="15" t="s">
        <v>32</v>
      </c>
      <c r="AX910" s="15" t="s">
        <v>76</v>
      </c>
      <c r="AY910" s="273" t="s">
        <v>174</v>
      </c>
    </row>
    <row r="911" s="16" customFormat="1">
      <c r="A911" s="16"/>
      <c r="B911" s="274"/>
      <c r="C911" s="275"/>
      <c r="D911" s="243" t="s">
        <v>183</v>
      </c>
      <c r="E911" s="276" t="s">
        <v>1</v>
      </c>
      <c r="F911" s="277" t="s">
        <v>189</v>
      </c>
      <c r="G911" s="275"/>
      <c r="H911" s="278">
        <v>2.9100000000000001</v>
      </c>
      <c r="I911" s="279"/>
      <c r="J911" s="275"/>
      <c r="K911" s="275"/>
      <c r="L911" s="280"/>
      <c r="M911" s="281"/>
      <c r="N911" s="282"/>
      <c r="O911" s="282"/>
      <c r="P911" s="282"/>
      <c r="Q911" s="282"/>
      <c r="R911" s="282"/>
      <c r="S911" s="282"/>
      <c r="T911" s="283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T911" s="284" t="s">
        <v>183</v>
      </c>
      <c r="AU911" s="284" t="s">
        <v>85</v>
      </c>
      <c r="AV911" s="16" t="s">
        <v>181</v>
      </c>
      <c r="AW911" s="16" t="s">
        <v>32</v>
      </c>
      <c r="AX911" s="16" t="s">
        <v>83</v>
      </c>
      <c r="AY911" s="284" t="s">
        <v>174</v>
      </c>
    </row>
    <row r="912" s="2" customFormat="1" ht="24.15" customHeight="1">
      <c r="A912" s="39"/>
      <c r="B912" s="40"/>
      <c r="C912" s="285" t="s">
        <v>1118</v>
      </c>
      <c r="D912" s="285" t="s">
        <v>256</v>
      </c>
      <c r="E912" s="286" t="s">
        <v>1119</v>
      </c>
      <c r="F912" s="287" t="s">
        <v>1120</v>
      </c>
      <c r="G912" s="288" t="s">
        <v>883</v>
      </c>
      <c r="H912" s="289">
        <v>166</v>
      </c>
      <c r="I912" s="290"/>
      <c r="J912" s="291">
        <f>ROUND(I912*H912,2)</f>
        <v>0</v>
      </c>
      <c r="K912" s="287" t="s">
        <v>180</v>
      </c>
      <c r="L912" s="292"/>
      <c r="M912" s="293" t="s">
        <v>1</v>
      </c>
      <c r="N912" s="294" t="s">
        <v>41</v>
      </c>
      <c r="O912" s="92"/>
      <c r="P912" s="237">
        <f>O912*H912</f>
        <v>0</v>
      </c>
      <c r="Q912" s="237">
        <v>6.0000000000000002E-05</v>
      </c>
      <c r="R912" s="237">
        <f>Q912*H912</f>
        <v>0.0099600000000000001</v>
      </c>
      <c r="S912" s="237">
        <v>0</v>
      </c>
      <c r="T912" s="238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9" t="s">
        <v>363</v>
      </c>
      <c r="AT912" s="239" t="s">
        <v>256</v>
      </c>
      <c r="AU912" s="239" t="s">
        <v>85</v>
      </c>
      <c r="AY912" s="18" t="s">
        <v>174</v>
      </c>
      <c r="BE912" s="240">
        <f>IF(N912="základní",J912,0)</f>
        <v>0</v>
      </c>
      <c r="BF912" s="240">
        <f>IF(N912="snížená",J912,0)</f>
        <v>0</v>
      </c>
      <c r="BG912" s="240">
        <f>IF(N912="zákl. přenesená",J912,0)</f>
        <v>0</v>
      </c>
      <c r="BH912" s="240">
        <f>IF(N912="sníž. přenesená",J912,0)</f>
        <v>0</v>
      </c>
      <c r="BI912" s="240">
        <f>IF(N912="nulová",J912,0)</f>
        <v>0</v>
      </c>
      <c r="BJ912" s="18" t="s">
        <v>83</v>
      </c>
      <c r="BK912" s="240">
        <f>ROUND(I912*H912,2)</f>
        <v>0</v>
      </c>
      <c r="BL912" s="18" t="s">
        <v>272</v>
      </c>
      <c r="BM912" s="239" t="s">
        <v>1121</v>
      </c>
    </row>
    <row r="913" s="14" customFormat="1">
      <c r="A913" s="14"/>
      <c r="B913" s="252"/>
      <c r="C913" s="253"/>
      <c r="D913" s="243" t="s">
        <v>183</v>
      </c>
      <c r="E913" s="254" t="s">
        <v>1</v>
      </c>
      <c r="F913" s="255" t="s">
        <v>1122</v>
      </c>
      <c r="G913" s="253"/>
      <c r="H913" s="256">
        <v>166</v>
      </c>
      <c r="I913" s="257"/>
      <c r="J913" s="253"/>
      <c r="K913" s="253"/>
      <c r="L913" s="258"/>
      <c r="M913" s="259"/>
      <c r="N913" s="260"/>
      <c r="O913" s="260"/>
      <c r="P913" s="260"/>
      <c r="Q913" s="260"/>
      <c r="R913" s="260"/>
      <c r="S913" s="260"/>
      <c r="T913" s="26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2" t="s">
        <v>183</v>
      </c>
      <c r="AU913" s="262" t="s">
        <v>85</v>
      </c>
      <c r="AV913" s="14" t="s">
        <v>85</v>
      </c>
      <c r="AW913" s="14" t="s">
        <v>32</v>
      </c>
      <c r="AX913" s="14" t="s">
        <v>83</v>
      </c>
      <c r="AY913" s="262" t="s">
        <v>174</v>
      </c>
    </row>
    <row r="914" s="2" customFormat="1" ht="24.15" customHeight="1">
      <c r="A914" s="39"/>
      <c r="B914" s="40"/>
      <c r="C914" s="228" t="s">
        <v>1123</v>
      </c>
      <c r="D914" s="228" t="s">
        <v>176</v>
      </c>
      <c r="E914" s="229" t="s">
        <v>1124</v>
      </c>
      <c r="F914" s="230" t="s">
        <v>1125</v>
      </c>
      <c r="G914" s="231" t="s">
        <v>758</v>
      </c>
      <c r="H914" s="295"/>
      <c r="I914" s="233"/>
      <c r="J914" s="234">
        <f>ROUND(I914*H914,2)</f>
        <v>0</v>
      </c>
      <c r="K914" s="230" t="s">
        <v>180</v>
      </c>
      <c r="L914" s="45"/>
      <c r="M914" s="235" t="s">
        <v>1</v>
      </c>
      <c r="N914" s="236" t="s">
        <v>41</v>
      </c>
      <c r="O914" s="92"/>
      <c r="P914" s="237">
        <f>O914*H914</f>
        <v>0</v>
      </c>
      <c r="Q914" s="237">
        <v>0</v>
      </c>
      <c r="R914" s="237">
        <f>Q914*H914</f>
        <v>0</v>
      </c>
      <c r="S914" s="237">
        <v>0</v>
      </c>
      <c r="T914" s="238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9" t="s">
        <v>272</v>
      </c>
      <c r="AT914" s="239" t="s">
        <v>176</v>
      </c>
      <c r="AU914" s="239" t="s">
        <v>85</v>
      </c>
      <c r="AY914" s="18" t="s">
        <v>174</v>
      </c>
      <c r="BE914" s="240">
        <f>IF(N914="základní",J914,0)</f>
        <v>0</v>
      </c>
      <c r="BF914" s="240">
        <f>IF(N914="snížená",J914,0)</f>
        <v>0</v>
      </c>
      <c r="BG914" s="240">
        <f>IF(N914="zákl. přenesená",J914,0)</f>
        <v>0</v>
      </c>
      <c r="BH914" s="240">
        <f>IF(N914="sníž. přenesená",J914,0)</f>
        <v>0</v>
      </c>
      <c r="BI914" s="240">
        <f>IF(N914="nulová",J914,0)</f>
        <v>0</v>
      </c>
      <c r="BJ914" s="18" t="s">
        <v>83</v>
      </c>
      <c r="BK914" s="240">
        <f>ROUND(I914*H914,2)</f>
        <v>0</v>
      </c>
      <c r="BL914" s="18" t="s">
        <v>272</v>
      </c>
      <c r="BM914" s="239" t="s">
        <v>1126</v>
      </c>
    </row>
    <row r="915" s="12" customFormat="1" ht="22.8" customHeight="1">
      <c r="A915" s="12"/>
      <c r="B915" s="212"/>
      <c r="C915" s="213"/>
      <c r="D915" s="214" t="s">
        <v>75</v>
      </c>
      <c r="E915" s="226" t="s">
        <v>1127</v>
      </c>
      <c r="F915" s="226" t="s">
        <v>1128</v>
      </c>
      <c r="G915" s="213"/>
      <c r="H915" s="213"/>
      <c r="I915" s="216"/>
      <c r="J915" s="227">
        <f>BK915</f>
        <v>0</v>
      </c>
      <c r="K915" s="213"/>
      <c r="L915" s="218"/>
      <c r="M915" s="219"/>
      <c r="N915" s="220"/>
      <c r="O915" s="220"/>
      <c r="P915" s="221">
        <f>SUM(P916:P1045)</f>
        <v>0</v>
      </c>
      <c r="Q915" s="220"/>
      <c r="R915" s="221">
        <f>SUM(R916:R1045)</f>
        <v>16.91870106</v>
      </c>
      <c r="S915" s="220"/>
      <c r="T915" s="222">
        <f>SUM(T916:T1045)</f>
        <v>35.103119999999997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23" t="s">
        <v>85</v>
      </c>
      <c r="AT915" s="224" t="s">
        <v>75</v>
      </c>
      <c r="AU915" s="224" t="s">
        <v>83</v>
      </c>
      <c r="AY915" s="223" t="s">
        <v>174</v>
      </c>
      <c r="BK915" s="225">
        <f>SUM(BK916:BK1045)</f>
        <v>0</v>
      </c>
    </row>
    <row r="916" s="2" customFormat="1" ht="16.5" customHeight="1">
      <c r="A916" s="39"/>
      <c r="B916" s="40"/>
      <c r="C916" s="228" t="s">
        <v>1129</v>
      </c>
      <c r="D916" s="228" t="s">
        <v>176</v>
      </c>
      <c r="E916" s="229" t="s">
        <v>1130</v>
      </c>
      <c r="F916" s="230" t="s">
        <v>1131</v>
      </c>
      <c r="G916" s="231" t="s">
        <v>889</v>
      </c>
      <c r="H916" s="232">
        <v>1</v>
      </c>
      <c r="I916" s="233"/>
      <c r="J916" s="234">
        <f>ROUND(I916*H916,2)</f>
        <v>0</v>
      </c>
      <c r="K916" s="230" t="s">
        <v>1</v>
      </c>
      <c r="L916" s="45"/>
      <c r="M916" s="235" t="s">
        <v>1</v>
      </c>
      <c r="N916" s="236" t="s">
        <v>41</v>
      </c>
      <c r="O916" s="92"/>
      <c r="P916" s="237">
        <f>O916*H916</f>
        <v>0</v>
      </c>
      <c r="Q916" s="237">
        <v>0</v>
      </c>
      <c r="R916" s="237">
        <f>Q916*H916</f>
        <v>0</v>
      </c>
      <c r="S916" s="237">
        <v>0</v>
      </c>
      <c r="T916" s="238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9" t="s">
        <v>272</v>
      </c>
      <c r="AT916" s="239" t="s">
        <v>176</v>
      </c>
      <c r="AU916" s="239" t="s">
        <v>85</v>
      </c>
      <c r="AY916" s="18" t="s">
        <v>174</v>
      </c>
      <c r="BE916" s="240">
        <f>IF(N916="základní",J916,0)</f>
        <v>0</v>
      </c>
      <c r="BF916" s="240">
        <f>IF(N916="snížená",J916,0)</f>
        <v>0</v>
      </c>
      <c r="BG916" s="240">
        <f>IF(N916="zákl. přenesená",J916,0)</f>
        <v>0</v>
      </c>
      <c r="BH916" s="240">
        <f>IF(N916="sníž. přenesená",J916,0)</f>
        <v>0</v>
      </c>
      <c r="BI916" s="240">
        <f>IF(N916="nulová",J916,0)</f>
        <v>0</v>
      </c>
      <c r="BJ916" s="18" t="s">
        <v>83</v>
      </c>
      <c r="BK916" s="240">
        <f>ROUND(I916*H916,2)</f>
        <v>0</v>
      </c>
      <c r="BL916" s="18" t="s">
        <v>272</v>
      </c>
      <c r="BM916" s="239" t="s">
        <v>1132</v>
      </c>
    </row>
    <row r="917" s="2" customFormat="1" ht="24.15" customHeight="1">
      <c r="A917" s="39"/>
      <c r="B917" s="40"/>
      <c r="C917" s="228" t="s">
        <v>1133</v>
      </c>
      <c r="D917" s="228" t="s">
        <v>176</v>
      </c>
      <c r="E917" s="229" t="s">
        <v>1134</v>
      </c>
      <c r="F917" s="230" t="s">
        <v>1135</v>
      </c>
      <c r="G917" s="231" t="s">
        <v>439</v>
      </c>
      <c r="H917" s="232">
        <v>6.8200000000000003</v>
      </c>
      <c r="I917" s="233"/>
      <c r="J917" s="234">
        <f>ROUND(I917*H917,2)</f>
        <v>0</v>
      </c>
      <c r="K917" s="230" t="s">
        <v>180</v>
      </c>
      <c r="L917" s="45"/>
      <c r="M917" s="235" t="s">
        <v>1</v>
      </c>
      <c r="N917" s="236" t="s">
        <v>41</v>
      </c>
      <c r="O917" s="92"/>
      <c r="P917" s="237">
        <f>O917*H917</f>
        <v>0</v>
      </c>
      <c r="Q917" s="237">
        <v>0</v>
      </c>
      <c r="R917" s="237">
        <f>Q917*H917</f>
        <v>0</v>
      </c>
      <c r="S917" s="237">
        <v>0.016</v>
      </c>
      <c r="T917" s="238">
        <f>S917*H917</f>
        <v>0.10912000000000001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39" t="s">
        <v>272</v>
      </c>
      <c r="AT917" s="239" t="s">
        <v>176</v>
      </c>
      <c r="AU917" s="239" t="s">
        <v>85</v>
      </c>
      <c r="AY917" s="18" t="s">
        <v>174</v>
      </c>
      <c r="BE917" s="240">
        <f>IF(N917="základní",J917,0)</f>
        <v>0</v>
      </c>
      <c r="BF917" s="240">
        <f>IF(N917="snížená",J917,0)</f>
        <v>0</v>
      </c>
      <c r="BG917" s="240">
        <f>IF(N917="zákl. přenesená",J917,0)</f>
        <v>0</v>
      </c>
      <c r="BH917" s="240">
        <f>IF(N917="sníž. přenesená",J917,0)</f>
        <v>0</v>
      </c>
      <c r="BI917" s="240">
        <f>IF(N917="nulová",J917,0)</f>
        <v>0</v>
      </c>
      <c r="BJ917" s="18" t="s">
        <v>83</v>
      </c>
      <c r="BK917" s="240">
        <f>ROUND(I917*H917,2)</f>
        <v>0</v>
      </c>
      <c r="BL917" s="18" t="s">
        <v>272</v>
      </c>
      <c r="BM917" s="239" t="s">
        <v>1136</v>
      </c>
    </row>
    <row r="918" s="13" customFormat="1">
      <c r="A918" s="13"/>
      <c r="B918" s="241"/>
      <c r="C918" s="242"/>
      <c r="D918" s="243" t="s">
        <v>183</v>
      </c>
      <c r="E918" s="244" t="s">
        <v>1</v>
      </c>
      <c r="F918" s="245" t="s">
        <v>184</v>
      </c>
      <c r="G918" s="242"/>
      <c r="H918" s="244" t="s">
        <v>1</v>
      </c>
      <c r="I918" s="246"/>
      <c r="J918" s="242"/>
      <c r="K918" s="242"/>
      <c r="L918" s="247"/>
      <c r="M918" s="248"/>
      <c r="N918" s="249"/>
      <c r="O918" s="249"/>
      <c r="P918" s="249"/>
      <c r="Q918" s="249"/>
      <c r="R918" s="249"/>
      <c r="S918" s="249"/>
      <c r="T918" s="25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1" t="s">
        <v>183</v>
      </c>
      <c r="AU918" s="251" t="s">
        <v>85</v>
      </c>
      <c r="AV918" s="13" t="s">
        <v>83</v>
      </c>
      <c r="AW918" s="13" t="s">
        <v>32</v>
      </c>
      <c r="AX918" s="13" t="s">
        <v>76</v>
      </c>
      <c r="AY918" s="251" t="s">
        <v>174</v>
      </c>
    </row>
    <row r="919" s="14" customFormat="1">
      <c r="A919" s="14"/>
      <c r="B919" s="252"/>
      <c r="C919" s="253"/>
      <c r="D919" s="243" t="s">
        <v>183</v>
      </c>
      <c r="E919" s="254" t="s">
        <v>1</v>
      </c>
      <c r="F919" s="255" t="s">
        <v>1137</v>
      </c>
      <c r="G919" s="253"/>
      <c r="H919" s="256">
        <v>6.8200000000000003</v>
      </c>
      <c r="I919" s="257"/>
      <c r="J919" s="253"/>
      <c r="K919" s="253"/>
      <c r="L919" s="258"/>
      <c r="M919" s="259"/>
      <c r="N919" s="260"/>
      <c r="O919" s="260"/>
      <c r="P919" s="260"/>
      <c r="Q919" s="260"/>
      <c r="R919" s="260"/>
      <c r="S919" s="260"/>
      <c r="T919" s="26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2" t="s">
        <v>183</v>
      </c>
      <c r="AU919" s="262" t="s">
        <v>85</v>
      </c>
      <c r="AV919" s="14" t="s">
        <v>85</v>
      </c>
      <c r="AW919" s="14" t="s">
        <v>32</v>
      </c>
      <c r="AX919" s="14" t="s">
        <v>76</v>
      </c>
      <c r="AY919" s="262" t="s">
        <v>174</v>
      </c>
    </row>
    <row r="920" s="15" customFormat="1">
      <c r="A920" s="15"/>
      <c r="B920" s="263"/>
      <c r="C920" s="264"/>
      <c r="D920" s="243" t="s">
        <v>183</v>
      </c>
      <c r="E920" s="265" t="s">
        <v>1</v>
      </c>
      <c r="F920" s="266" t="s">
        <v>187</v>
      </c>
      <c r="G920" s="264"/>
      <c r="H920" s="267">
        <v>6.8200000000000003</v>
      </c>
      <c r="I920" s="268"/>
      <c r="J920" s="264"/>
      <c r="K920" s="264"/>
      <c r="L920" s="269"/>
      <c r="M920" s="270"/>
      <c r="N920" s="271"/>
      <c r="O920" s="271"/>
      <c r="P920" s="271"/>
      <c r="Q920" s="271"/>
      <c r="R920" s="271"/>
      <c r="S920" s="271"/>
      <c r="T920" s="272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73" t="s">
        <v>183</v>
      </c>
      <c r="AU920" s="273" t="s">
        <v>85</v>
      </c>
      <c r="AV920" s="15" t="s">
        <v>188</v>
      </c>
      <c r="AW920" s="15" t="s">
        <v>32</v>
      </c>
      <c r="AX920" s="15" t="s">
        <v>76</v>
      </c>
      <c r="AY920" s="273" t="s">
        <v>174</v>
      </c>
    </row>
    <row r="921" s="16" customFormat="1">
      <c r="A921" s="16"/>
      <c r="B921" s="274"/>
      <c r="C921" s="275"/>
      <c r="D921" s="243" t="s">
        <v>183</v>
      </c>
      <c r="E921" s="276" t="s">
        <v>1</v>
      </c>
      <c r="F921" s="277" t="s">
        <v>189</v>
      </c>
      <c r="G921" s="275"/>
      <c r="H921" s="278">
        <v>6.8200000000000003</v>
      </c>
      <c r="I921" s="279"/>
      <c r="J921" s="275"/>
      <c r="K921" s="275"/>
      <c r="L921" s="280"/>
      <c r="M921" s="281"/>
      <c r="N921" s="282"/>
      <c r="O921" s="282"/>
      <c r="P921" s="282"/>
      <c r="Q921" s="282"/>
      <c r="R921" s="282"/>
      <c r="S921" s="282"/>
      <c r="T921" s="283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T921" s="284" t="s">
        <v>183</v>
      </c>
      <c r="AU921" s="284" t="s">
        <v>85</v>
      </c>
      <c r="AV921" s="16" t="s">
        <v>181</v>
      </c>
      <c r="AW921" s="16" t="s">
        <v>32</v>
      </c>
      <c r="AX921" s="16" t="s">
        <v>83</v>
      </c>
      <c r="AY921" s="284" t="s">
        <v>174</v>
      </c>
    </row>
    <row r="922" s="2" customFormat="1" ht="24.15" customHeight="1">
      <c r="A922" s="39"/>
      <c r="B922" s="40"/>
      <c r="C922" s="228" t="s">
        <v>1138</v>
      </c>
      <c r="D922" s="228" t="s">
        <v>176</v>
      </c>
      <c r="E922" s="229" t="s">
        <v>1139</v>
      </c>
      <c r="F922" s="230" t="s">
        <v>1140</v>
      </c>
      <c r="G922" s="231" t="s">
        <v>439</v>
      </c>
      <c r="H922" s="232">
        <v>7.0599999999999996</v>
      </c>
      <c r="I922" s="233"/>
      <c r="J922" s="234">
        <f>ROUND(I922*H922,2)</f>
        <v>0</v>
      </c>
      <c r="K922" s="230" t="s">
        <v>180</v>
      </c>
      <c r="L922" s="45"/>
      <c r="M922" s="235" t="s">
        <v>1</v>
      </c>
      <c r="N922" s="236" t="s">
        <v>41</v>
      </c>
      <c r="O922" s="92"/>
      <c r="P922" s="237">
        <f>O922*H922</f>
        <v>0</v>
      </c>
      <c r="Q922" s="237">
        <v>0.00072000000000000005</v>
      </c>
      <c r="R922" s="237">
        <f>Q922*H922</f>
        <v>0.0050832000000000004</v>
      </c>
      <c r="S922" s="237">
        <v>0</v>
      </c>
      <c r="T922" s="238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9" t="s">
        <v>272</v>
      </c>
      <c r="AT922" s="239" t="s">
        <v>176</v>
      </c>
      <c r="AU922" s="239" t="s">
        <v>85</v>
      </c>
      <c r="AY922" s="18" t="s">
        <v>174</v>
      </c>
      <c r="BE922" s="240">
        <f>IF(N922="základní",J922,0)</f>
        <v>0</v>
      </c>
      <c r="BF922" s="240">
        <f>IF(N922="snížená",J922,0)</f>
        <v>0</v>
      </c>
      <c r="BG922" s="240">
        <f>IF(N922="zákl. přenesená",J922,0)</f>
        <v>0</v>
      </c>
      <c r="BH922" s="240">
        <f>IF(N922="sníž. přenesená",J922,0)</f>
        <v>0</v>
      </c>
      <c r="BI922" s="240">
        <f>IF(N922="nulová",J922,0)</f>
        <v>0</v>
      </c>
      <c r="BJ922" s="18" t="s">
        <v>83</v>
      </c>
      <c r="BK922" s="240">
        <f>ROUND(I922*H922,2)</f>
        <v>0</v>
      </c>
      <c r="BL922" s="18" t="s">
        <v>272</v>
      </c>
      <c r="BM922" s="239" t="s">
        <v>1141</v>
      </c>
    </row>
    <row r="923" s="14" customFormat="1">
      <c r="A923" s="14"/>
      <c r="B923" s="252"/>
      <c r="C923" s="253"/>
      <c r="D923" s="243" t="s">
        <v>183</v>
      </c>
      <c r="E923" s="254" t="s">
        <v>1</v>
      </c>
      <c r="F923" s="255" t="s">
        <v>1142</v>
      </c>
      <c r="G923" s="253"/>
      <c r="H923" s="256">
        <v>7.0599999999999996</v>
      </c>
      <c r="I923" s="257"/>
      <c r="J923" s="253"/>
      <c r="K923" s="253"/>
      <c r="L923" s="258"/>
      <c r="M923" s="259"/>
      <c r="N923" s="260"/>
      <c r="O923" s="260"/>
      <c r="P923" s="260"/>
      <c r="Q923" s="260"/>
      <c r="R923" s="260"/>
      <c r="S923" s="260"/>
      <c r="T923" s="26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62" t="s">
        <v>183</v>
      </c>
      <c r="AU923" s="262" t="s">
        <v>85</v>
      </c>
      <c r="AV923" s="14" t="s">
        <v>85</v>
      </c>
      <c r="AW923" s="14" t="s">
        <v>32</v>
      </c>
      <c r="AX923" s="14" t="s">
        <v>76</v>
      </c>
      <c r="AY923" s="262" t="s">
        <v>174</v>
      </c>
    </row>
    <row r="924" s="15" customFormat="1">
      <c r="A924" s="15"/>
      <c r="B924" s="263"/>
      <c r="C924" s="264"/>
      <c r="D924" s="243" t="s">
        <v>183</v>
      </c>
      <c r="E924" s="265" t="s">
        <v>1</v>
      </c>
      <c r="F924" s="266" t="s">
        <v>187</v>
      </c>
      <c r="G924" s="264"/>
      <c r="H924" s="267">
        <v>7.0599999999999996</v>
      </c>
      <c r="I924" s="268"/>
      <c r="J924" s="264"/>
      <c r="K924" s="264"/>
      <c r="L924" s="269"/>
      <c r="M924" s="270"/>
      <c r="N924" s="271"/>
      <c r="O924" s="271"/>
      <c r="P924" s="271"/>
      <c r="Q924" s="271"/>
      <c r="R924" s="271"/>
      <c r="S924" s="271"/>
      <c r="T924" s="272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73" t="s">
        <v>183</v>
      </c>
      <c r="AU924" s="273" t="s">
        <v>85</v>
      </c>
      <c r="AV924" s="15" t="s">
        <v>188</v>
      </c>
      <c r="AW924" s="15" t="s">
        <v>32</v>
      </c>
      <c r="AX924" s="15" t="s">
        <v>76</v>
      </c>
      <c r="AY924" s="273" t="s">
        <v>174</v>
      </c>
    </row>
    <row r="925" s="16" customFormat="1">
      <c r="A925" s="16"/>
      <c r="B925" s="274"/>
      <c r="C925" s="275"/>
      <c r="D925" s="243" t="s">
        <v>183</v>
      </c>
      <c r="E925" s="276" t="s">
        <v>1</v>
      </c>
      <c r="F925" s="277" t="s">
        <v>189</v>
      </c>
      <c r="G925" s="275"/>
      <c r="H925" s="278">
        <v>7.0599999999999996</v>
      </c>
      <c r="I925" s="279"/>
      <c r="J925" s="275"/>
      <c r="K925" s="275"/>
      <c r="L925" s="280"/>
      <c r="M925" s="281"/>
      <c r="N925" s="282"/>
      <c r="O925" s="282"/>
      <c r="P925" s="282"/>
      <c r="Q925" s="282"/>
      <c r="R925" s="282"/>
      <c r="S925" s="282"/>
      <c r="T925" s="283"/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T925" s="284" t="s">
        <v>183</v>
      </c>
      <c r="AU925" s="284" t="s">
        <v>85</v>
      </c>
      <c r="AV925" s="16" t="s">
        <v>181</v>
      </c>
      <c r="AW925" s="16" t="s">
        <v>32</v>
      </c>
      <c r="AX925" s="16" t="s">
        <v>83</v>
      </c>
      <c r="AY925" s="284" t="s">
        <v>174</v>
      </c>
    </row>
    <row r="926" s="2" customFormat="1" ht="16.5" customHeight="1">
      <c r="A926" s="39"/>
      <c r="B926" s="40"/>
      <c r="C926" s="285" t="s">
        <v>1143</v>
      </c>
      <c r="D926" s="285" t="s">
        <v>256</v>
      </c>
      <c r="E926" s="286" t="s">
        <v>1144</v>
      </c>
      <c r="F926" s="287" t="s">
        <v>1145</v>
      </c>
      <c r="G926" s="288" t="s">
        <v>439</v>
      </c>
      <c r="H926" s="289">
        <v>7.0599999999999996</v>
      </c>
      <c r="I926" s="290"/>
      <c r="J926" s="291">
        <f>ROUND(I926*H926,2)</f>
        <v>0</v>
      </c>
      <c r="K926" s="287" t="s">
        <v>1</v>
      </c>
      <c r="L926" s="292"/>
      <c r="M926" s="293" t="s">
        <v>1</v>
      </c>
      <c r="N926" s="294" t="s">
        <v>41</v>
      </c>
      <c r="O926" s="92"/>
      <c r="P926" s="237">
        <f>O926*H926</f>
        <v>0</v>
      </c>
      <c r="Q926" s="237">
        <v>0</v>
      </c>
      <c r="R926" s="237">
        <f>Q926*H926</f>
        <v>0</v>
      </c>
      <c r="S926" s="237">
        <v>0</v>
      </c>
      <c r="T926" s="238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9" t="s">
        <v>363</v>
      </c>
      <c r="AT926" s="239" t="s">
        <v>256</v>
      </c>
      <c r="AU926" s="239" t="s">
        <v>85</v>
      </c>
      <c r="AY926" s="18" t="s">
        <v>174</v>
      </c>
      <c r="BE926" s="240">
        <f>IF(N926="základní",J926,0)</f>
        <v>0</v>
      </c>
      <c r="BF926" s="240">
        <f>IF(N926="snížená",J926,0)</f>
        <v>0</v>
      </c>
      <c r="BG926" s="240">
        <f>IF(N926="zákl. přenesená",J926,0)</f>
        <v>0</v>
      </c>
      <c r="BH926" s="240">
        <f>IF(N926="sníž. přenesená",J926,0)</f>
        <v>0</v>
      </c>
      <c r="BI926" s="240">
        <f>IF(N926="nulová",J926,0)</f>
        <v>0</v>
      </c>
      <c r="BJ926" s="18" t="s">
        <v>83</v>
      </c>
      <c r="BK926" s="240">
        <f>ROUND(I926*H926,2)</f>
        <v>0</v>
      </c>
      <c r="BL926" s="18" t="s">
        <v>272</v>
      </c>
      <c r="BM926" s="239" t="s">
        <v>1146</v>
      </c>
    </row>
    <row r="927" s="2" customFormat="1" ht="16.5" customHeight="1">
      <c r="A927" s="39"/>
      <c r="B927" s="40"/>
      <c r="C927" s="228" t="s">
        <v>1147</v>
      </c>
      <c r="D927" s="228" t="s">
        <v>176</v>
      </c>
      <c r="E927" s="229" t="s">
        <v>1148</v>
      </c>
      <c r="F927" s="230" t="s">
        <v>1149</v>
      </c>
      <c r="G927" s="231" t="s">
        <v>439</v>
      </c>
      <c r="H927" s="232">
        <v>53.034999999999997</v>
      </c>
      <c r="I927" s="233"/>
      <c r="J927" s="234">
        <f>ROUND(I927*H927,2)</f>
        <v>0</v>
      </c>
      <c r="K927" s="230" t="s">
        <v>180</v>
      </c>
      <c r="L927" s="45"/>
      <c r="M927" s="235" t="s">
        <v>1</v>
      </c>
      <c r="N927" s="236" t="s">
        <v>41</v>
      </c>
      <c r="O927" s="92"/>
      <c r="P927" s="237">
        <f>O927*H927</f>
        <v>0</v>
      </c>
      <c r="Q927" s="237">
        <v>0</v>
      </c>
      <c r="R927" s="237">
        <f>Q927*H927</f>
        <v>0</v>
      </c>
      <c r="S927" s="237">
        <v>0</v>
      </c>
      <c r="T927" s="238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9" t="s">
        <v>181</v>
      </c>
      <c r="AT927" s="239" t="s">
        <v>176</v>
      </c>
      <c r="AU927" s="239" t="s">
        <v>85</v>
      </c>
      <c r="AY927" s="18" t="s">
        <v>174</v>
      </c>
      <c r="BE927" s="240">
        <f>IF(N927="základní",J927,0)</f>
        <v>0</v>
      </c>
      <c r="BF927" s="240">
        <f>IF(N927="snížená",J927,0)</f>
        <v>0</v>
      </c>
      <c r="BG927" s="240">
        <f>IF(N927="zákl. přenesená",J927,0)</f>
        <v>0</v>
      </c>
      <c r="BH927" s="240">
        <f>IF(N927="sníž. přenesená",J927,0)</f>
        <v>0</v>
      </c>
      <c r="BI927" s="240">
        <f>IF(N927="nulová",J927,0)</f>
        <v>0</v>
      </c>
      <c r="BJ927" s="18" t="s">
        <v>83</v>
      </c>
      <c r="BK927" s="240">
        <f>ROUND(I927*H927,2)</f>
        <v>0</v>
      </c>
      <c r="BL927" s="18" t="s">
        <v>181</v>
      </c>
      <c r="BM927" s="239" t="s">
        <v>1150</v>
      </c>
    </row>
    <row r="928" s="14" customFormat="1">
      <c r="A928" s="14"/>
      <c r="B928" s="252"/>
      <c r="C928" s="253"/>
      <c r="D928" s="243" t="s">
        <v>183</v>
      </c>
      <c r="E928" s="254" t="s">
        <v>1</v>
      </c>
      <c r="F928" s="255" t="s">
        <v>1151</v>
      </c>
      <c r="G928" s="253"/>
      <c r="H928" s="256">
        <v>6.0350000000000001</v>
      </c>
      <c r="I928" s="257"/>
      <c r="J928" s="253"/>
      <c r="K928" s="253"/>
      <c r="L928" s="258"/>
      <c r="M928" s="259"/>
      <c r="N928" s="260"/>
      <c r="O928" s="260"/>
      <c r="P928" s="260"/>
      <c r="Q928" s="260"/>
      <c r="R928" s="260"/>
      <c r="S928" s="260"/>
      <c r="T928" s="26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2" t="s">
        <v>183</v>
      </c>
      <c r="AU928" s="262" t="s">
        <v>85</v>
      </c>
      <c r="AV928" s="14" t="s">
        <v>85</v>
      </c>
      <c r="AW928" s="14" t="s">
        <v>32</v>
      </c>
      <c r="AX928" s="14" t="s">
        <v>76</v>
      </c>
      <c r="AY928" s="262" t="s">
        <v>174</v>
      </c>
    </row>
    <row r="929" s="14" customFormat="1">
      <c r="A929" s="14"/>
      <c r="B929" s="252"/>
      <c r="C929" s="253"/>
      <c r="D929" s="243" t="s">
        <v>183</v>
      </c>
      <c r="E929" s="254" t="s">
        <v>1</v>
      </c>
      <c r="F929" s="255" t="s">
        <v>1152</v>
      </c>
      <c r="G929" s="253"/>
      <c r="H929" s="256">
        <v>47</v>
      </c>
      <c r="I929" s="257"/>
      <c r="J929" s="253"/>
      <c r="K929" s="253"/>
      <c r="L929" s="258"/>
      <c r="M929" s="259"/>
      <c r="N929" s="260"/>
      <c r="O929" s="260"/>
      <c r="P929" s="260"/>
      <c r="Q929" s="260"/>
      <c r="R929" s="260"/>
      <c r="S929" s="260"/>
      <c r="T929" s="261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62" t="s">
        <v>183</v>
      </c>
      <c r="AU929" s="262" t="s">
        <v>85</v>
      </c>
      <c r="AV929" s="14" t="s">
        <v>85</v>
      </c>
      <c r="AW929" s="14" t="s">
        <v>32</v>
      </c>
      <c r="AX929" s="14" t="s">
        <v>76</v>
      </c>
      <c r="AY929" s="262" t="s">
        <v>174</v>
      </c>
    </row>
    <row r="930" s="15" customFormat="1">
      <c r="A930" s="15"/>
      <c r="B930" s="263"/>
      <c r="C930" s="264"/>
      <c r="D930" s="243" t="s">
        <v>183</v>
      </c>
      <c r="E930" s="265" t="s">
        <v>1</v>
      </c>
      <c r="F930" s="266" t="s">
        <v>187</v>
      </c>
      <c r="G930" s="264"/>
      <c r="H930" s="267">
        <v>53.034999999999997</v>
      </c>
      <c r="I930" s="268"/>
      <c r="J930" s="264"/>
      <c r="K930" s="264"/>
      <c r="L930" s="269"/>
      <c r="M930" s="270"/>
      <c r="N930" s="271"/>
      <c r="O930" s="271"/>
      <c r="P930" s="271"/>
      <c r="Q930" s="271"/>
      <c r="R930" s="271"/>
      <c r="S930" s="271"/>
      <c r="T930" s="272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73" t="s">
        <v>183</v>
      </c>
      <c r="AU930" s="273" t="s">
        <v>85</v>
      </c>
      <c r="AV930" s="15" t="s">
        <v>188</v>
      </c>
      <c r="AW930" s="15" t="s">
        <v>32</v>
      </c>
      <c r="AX930" s="15" t="s">
        <v>76</v>
      </c>
      <c r="AY930" s="273" t="s">
        <v>174</v>
      </c>
    </row>
    <row r="931" s="16" customFormat="1">
      <c r="A931" s="16"/>
      <c r="B931" s="274"/>
      <c r="C931" s="275"/>
      <c r="D931" s="243" t="s">
        <v>183</v>
      </c>
      <c r="E931" s="276" t="s">
        <v>1</v>
      </c>
      <c r="F931" s="277" t="s">
        <v>189</v>
      </c>
      <c r="G931" s="275"/>
      <c r="H931" s="278">
        <v>53.034999999999997</v>
      </c>
      <c r="I931" s="279"/>
      <c r="J931" s="275"/>
      <c r="K931" s="275"/>
      <c r="L931" s="280"/>
      <c r="M931" s="281"/>
      <c r="N931" s="282"/>
      <c r="O931" s="282"/>
      <c r="P931" s="282"/>
      <c r="Q931" s="282"/>
      <c r="R931" s="282"/>
      <c r="S931" s="282"/>
      <c r="T931" s="283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T931" s="284" t="s">
        <v>183</v>
      </c>
      <c r="AU931" s="284" t="s">
        <v>85</v>
      </c>
      <c r="AV931" s="16" t="s">
        <v>181</v>
      </c>
      <c r="AW931" s="16" t="s">
        <v>32</v>
      </c>
      <c r="AX931" s="16" t="s">
        <v>83</v>
      </c>
      <c r="AY931" s="284" t="s">
        <v>174</v>
      </c>
    </row>
    <row r="932" s="2" customFormat="1" ht="16.5" customHeight="1">
      <c r="A932" s="39"/>
      <c r="B932" s="40"/>
      <c r="C932" s="285" t="s">
        <v>1153</v>
      </c>
      <c r="D932" s="285" t="s">
        <v>256</v>
      </c>
      <c r="E932" s="286" t="s">
        <v>1154</v>
      </c>
      <c r="F932" s="287" t="s">
        <v>1155</v>
      </c>
      <c r="G932" s="288" t="s">
        <v>439</v>
      </c>
      <c r="H932" s="289">
        <v>53.034999999999997</v>
      </c>
      <c r="I932" s="290"/>
      <c r="J932" s="291">
        <f>ROUND(I932*H932,2)</f>
        <v>0</v>
      </c>
      <c r="K932" s="287" t="s">
        <v>180</v>
      </c>
      <c r="L932" s="292"/>
      <c r="M932" s="293" t="s">
        <v>1</v>
      </c>
      <c r="N932" s="294" t="s">
        <v>41</v>
      </c>
      <c r="O932" s="92"/>
      <c r="P932" s="237">
        <f>O932*H932</f>
        <v>0</v>
      </c>
      <c r="Q932" s="237">
        <v>0.0030000000000000001</v>
      </c>
      <c r="R932" s="237">
        <f>Q932*H932</f>
        <v>0.159105</v>
      </c>
      <c r="S932" s="237">
        <v>0</v>
      </c>
      <c r="T932" s="238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9" t="s">
        <v>224</v>
      </c>
      <c r="AT932" s="239" t="s">
        <v>256</v>
      </c>
      <c r="AU932" s="239" t="s">
        <v>85</v>
      </c>
      <c r="AY932" s="18" t="s">
        <v>174</v>
      </c>
      <c r="BE932" s="240">
        <f>IF(N932="základní",J932,0)</f>
        <v>0</v>
      </c>
      <c r="BF932" s="240">
        <f>IF(N932="snížená",J932,0)</f>
        <v>0</v>
      </c>
      <c r="BG932" s="240">
        <f>IF(N932="zákl. přenesená",J932,0)</f>
        <v>0</v>
      </c>
      <c r="BH932" s="240">
        <f>IF(N932="sníž. přenesená",J932,0)</f>
        <v>0</v>
      </c>
      <c r="BI932" s="240">
        <f>IF(N932="nulová",J932,0)</f>
        <v>0</v>
      </c>
      <c r="BJ932" s="18" t="s">
        <v>83</v>
      </c>
      <c r="BK932" s="240">
        <f>ROUND(I932*H932,2)</f>
        <v>0</v>
      </c>
      <c r="BL932" s="18" t="s">
        <v>181</v>
      </c>
      <c r="BM932" s="239" t="s">
        <v>1156</v>
      </c>
    </row>
    <row r="933" s="2" customFormat="1" ht="24.15" customHeight="1">
      <c r="A933" s="39"/>
      <c r="B933" s="40"/>
      <c r="C933" s="228" t="s">
        <v>1157</v>
      </c>
      <c r="D933" s="228" t="s">
        <v>176</v>
      </c>
      <c r="E933" s="229" t="s">
        <v>1158</v>
      </c>
      <c r="F933" s="230" t="s">
        <v>1159</v>
      </c>
      <c r="G933" s="231" t="s">
        <v>179</v>
      </c>
      <c r="H933" s="232">
        <v>873.5</v>
      </c>
      <c r="I933" s="233"/>
      <c r="J933" s="234">
        <f>ROUND(I933*H933,2)</f>
        <v>0</v>
      </c>
      <c r="K933" s="230" t="s">
        <v>180</v>
      </c>
      <c r="L933" s="45"/>
      <c r="M933" s="235" t="s">
        <v>1</v>
      </c>
      <c r="N933" s="236" t="s">
        <v>41</v>
      </c>
      <c r="O933" s="92"/>
      <c r="P933" s="237">
        <f>O933*H933</f>
        <v>0</v>
      </c>
      <c r="Q933" s="237">
        <v>0</v>
      </c>
      <c r="R933" s="237">
        <f>Q933*H933</f>
        <v>0</v>
      </c>
      <c r="S933" s="237">
        <v>0.040000000000000001</v>
      </c>
      <c r="T933" s="238">
        <f>S933*H933</f>
        <v>34.939999999999998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9" t="s">
        <v>272</v>
      </c>
      <c r="AT933" s="239" t="s">
        <v>176</v>
      </c>
      <c r="AU933" s="239" t="s">
        <v>85</v>
      </c>
      <c r="AY933" s="18" t="s">
        <v>174</v>
      </c>
      <c r="BE933" s="240">
        <f>IF(N933="základní",J933,0)</f>
        <v>0</v>
      </c>
      <c r="BF933" s="240">
        <f>IF(N933="snížená",J933,0)</f>
        <v>0</v>
      </c>
      <c r="BG933" s="240">
        <f>IF(N933="zákl. přenesená",J933,0)</f>
        <v>0</v>
      </c>
      <c r="BH933" s="240">
        <f>IF(N933="sníž. přenesená",J933,0)</f>
        <v>0</v>
      </c>
      <c r="BI933" s="240">
        <f>IF(N933="nulová",J933,0)</f>
        <v>0</v>
      </c>
      <c r="BJ933" s="18" t="s">
        <v>83</v>
      </c>
      <c r="BK933" s="240">
        <f>ROUND(I933*H933,2)</f>
        <v>0</v>
      </c>
      <c r="BL933" s="18" t="s">
        <v>272</v>
      </c>
      <c r="BM933" s="239" t="s">
        <v>1160</v>
      </c>
    </row>
    <row r="934" s="13" customFormat="1">
      <c r="A934" s="13"/>
      <c r="B934" s="241"/>
      <c r="C934" s="242"/>
      <c r="D934" s="243" t="s">
        <v>183</v>
      </c>
      <c r="E934" s="244" t="s">
        <v>1</v>
      </c>
      <c r="F934" s="245" t="s">
        <v>838</v>
      </c>
      <c r="G934" s="242"/>
      <c r="H934" s="244" t="s">
        <v>1</v>
      </c>
      <c r="I934" s="246"/>
      <c r="J934" s="242"/>
      <c r="K934" s="242"/>
      <c r="L934" s="247"/>
      <c r="M934" s="248"/>
      <c r="N934" s="249"/>
      <c r="O934" s="249"/>
      <c r="P934" s="249"/>
      <c r="Q934" s="249"/>
      <c r="R934" s="249"/>
      <c r="S934" s="249"/>
      <c r="T934" s="25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1" t="s">
        <v>183</v>
      </c>
      <c r="AU934" s="251" t="s">
        <v>85</v>
      </c>
      <c r="AV934" s="13" t="s">
        <v>83</v>
      </c>
      <c r="AW934" s="13" t="s">
        <v>32</v>
      </c>
      <c r="AX934" s="13" t="s">
        <v>76</v>
      </c>
      <c r="AY934" s="251" t="s">
        <v>174</v>
      </c>
    </row>
    <row r="935" s="14" customFormat="1">
      <c r="A935" s="14"/>
      <c r="B935" s="252"/>
      <c r="C935" s="253"/>
      <c r="D935" s="243" t="s">
        <v>183</v>
      </c>
      <c r="E935" s="254" t="s">
        <v>1</v>
      </c>
      <c r="F935" s="255" t="s">
        <v>1161</v>
      </c>
      <c r="G935" s="253"/>
      <c r="H935" s="256">
        <v>873.5</v>
      </c>
      <c r="I935" s="257"/>
      <c r="J935" s="253"/>
      <c r="K935" s="253"/>
      <c r="L935" s="258"/>
      <c r="M935" s="259"/>
      <c r="N935" s="260"/>
      <c r="O935" s="260"/>
      <c r="P935" s="260"/>
      <c r="Q935" s="260"/>
      <c r="R935" s="260"/>
      <c r="S935" s="260"/>
      <c r="T935" s="261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62" t="s">
        <v>183</v>
      </c>
      <c r="AU935" s="262" t="s">
        <v>85</v>
      </c>
      <c r="AV935" s="14" t="s">
        <v>85</v>
      </c>
      <c r="AW935" s="14" t="s">
        <v>32</v>
      </c>
      <c r="AX935" s="14" t="s">
        <v>76</v>
      </c>
      <c r="AY935" s="262" t="s">
        <v>174</v>
      </c>
    </row>
    <row r="936" s="15" customFormat="1">
      <c r="A936" s="15"/>
      <c r="B936" s="263"/>
      <c r="C936" s="264"/>
      <c r="D936" s="243" t="s">
        <v>183</v>
      </c>
      <c r="E936" s="265" t="s">
        <v>1</v>
      </c>
      <c r="F936" s="266" t="s">
        <v>187</v>
      </c>
      <c r="G936" s="264"/>
      <c r="H936" s="267">
        <v>873.5</v>
      </c>
      <c r="I936" s="268"/>
      <c r="J936" s="264"/>
      <c r="K936" s="264"/>
      <c r="L936" s="269"/>
      <c r="M936" s="270"/>
      <c r="N936" s="271"/>
      <c r="O936" s="271"/>
      <c r="P936" s="271"/>
      <c r="Q936" s="271"/>
      <c r="R936" s="271"/>
      <c r="S936" s="271"/>
      <c r="T936" s="272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73" t="s">
        <v>183</v>
      </c>
      <c r="AU936" s="273" t="s">
        <v>85</v>
      </c>
      <c r="AV936" s="15" t="s">
        <v>188</v>
      </c>
      <c r="AW936" s="15" t="s">
        <v>32</v>
      </c>
      <c r="AX936" s="15" t="s">
        <v>76</v>
      </c>
      <c r="AY936" s="273" t="s">
        <v>174</v>
      </c>
    </row>
    <row r="937" s="16" customFormat="1">
      <c r="A937" s="16"/>
      <c r="B937" s="274"/>
      <c r="C937" s="275"/>
      <c r="D937" s="243" t="s">
        <v>183</v>
      </c>
      <c r="E937" s="276" t="s">
        <v>1</v>
      </c>
      <c r="F937" s="277" t="s">
        <v>189</v>
      </c>
      <c r="G937" s="275"/>
      <c r="H937" s="278">
        <v>873.5</v>
      </c>
      <c r="I937" s="279"/>
      <c r="J937" s="275"/>
      <c r="K937" s="275"/>
      <c r="L937" s="280"/>
      <c r="M937" s="281"/>
      <c r="N937" s="282"/>
      <c r="O937" s="282"/>
      <c r="P937" s="282"/>
      <c r="Q937" s="282"/>
      <c r="R937" s="282"/>
      <c r="S937" s="282"/>
      <c r="T937" s="283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T937" s="284" t="s">
        <v>183</v>
      </c>
      <c r="AU937" s="284" t="s">
        <v>85</v>
      </c>
      <c r="AV937" s="16" t="s">
        <v>181</v>
      </c>
      <c r="AW937" s="16" t="s">
        <v>32</v>
      </c>
      <c r="AX937" s="16" t="s">
        <v>83</v>
      </c>
      <c r="AY937" s="284" t="s">
        <v>174</v>
      </c>
    </row>
    <row r="938" s="2" customFormat="1" ht="16.5" customHeight="1">
      <c r="A938" s="39"/>
      <c r="B938" s="40"/>
      <c r="C938" s="228" t="s">
        <v>1162</v>
      </c>
      <c r="D938" s="228" t="s">
        <v>176</v>
      </c>
      <c r="E938" s="229" t="s">
        <v>1163</v>
      </c>
      <c r="F938" s="230" t="s">
        <v>1164</v>
      </c>
      <c r="G938" s="231" t="s">
        <v>179</v>
      </c>
      <c r="H938" s="232">
        <v>406.11599999999999</v>
      </c>
      <c r="I938" s="233"/>
      <c r="J938" s="234">
        <f>ROUND(I938*H938,2)</f>
        <v>0</v>
      </c>
      <c r="K938" s="230" t="s">
        <v>180</v>
      </c>
      <c r="L938" s="45"/>
      <c r="M938" s="235" t="s">
        <v>1</v>
      </c>
      <c r="N938" s="236" t="s">
        <v>41</v>
      </c>
      <c r="O938" s="92"/>
      <c r="P938" s="237">
        <f>O938*H938</f>
        <v>0</v>
      </c>
      <c r="Q938" s="237">
        <v>1.0000000000000001E-05</v>
      </c>
      <c r="R938" s="237">
        <f>Q938*H938</f>
        <v>0.0040611600000000003</v>
      </c>
      <c r="S938" s="237">
        <v>0</v>
      </c>
      <c r="T938" s="238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9" t="s">
        <v>272</v>
      </c>
      <c r="AT938" s="239" t="s">
        <v>176</v>
      </c>
      <c r="AU938" s="239" t="s">
        <v>85</v>
      </c>
      <c r="AY938" s="18" t="s">
        <v>174</v>
      </c>
      <c r="BE938" s="240">
        <f>IF(N938="základní",J938,0)</f>
        <v>0</v>
      </c>
      <c r="BF938" s="240">
        <f>IF(N938="snížená",J938,0)</f>
        <v>0</v>
      </c>
      <c r="BG938" s="240">
        <f>IF(N938="zákl. přenesená",J938,0)</f>
        <v>0</v>
      </c>
      <c r="BH938" s="240">
        <f>IF(N938="sníž. přenesená",J938,0)</f>
        <v>0</v>
      </c>
      <c r="BI938" s="240">
        <f>IF(N938="nulová",J938,0)</f>
        <v>0</v>
      </c>
      <c r="BJ938" s="18" t="s">
        <v>83</v>
      </c>
      <c r="BK938" s="240">
        <f>ROUND(I938*H938,2)</f>
        <v>0</v>
      </c>
      <c r="BL938" s="18" t="s">
        <v>272</v>
      </c>
      <c r="BM938" s="239" t="s">
        <v>1165</v>
      </c>
    </row>
    <row r="939" s="14" customFormat="1">
      <c r="A939" s="14"/>
      <c r="B939" s="252"/>
      <c r="C939" s="253"/>
      <c r="D939" s="243" t="s">
        <v>183</v>
      </c>
      <c r="E939" s="254" t="s">
        <v>1</v>
      </c>
      <c r="F939" s="255" t="s">
        <v>1166</v>
      </c>
      <c r="G939" s="253"/>
      <c r="H939" s="256">
        <v>97.905000000000001</v>
      </c>
      <c r="I939" s="257"/>
      <c r="J939" s="253"/>
      <c r="K939" s="253"/>
      <c r="L939" s="258"/>
      <c r="M939" s="259"/>
      <c r="N939" s="260"/>
      <c r="O939" s="260"/>
      <c r="P939" s="260"/>
      <c r="Q939" s="260"/>
      <c r="R939" s="260"/>
      <c r="S939" s="260"/>
      <c r="T939" s="261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2" t="s">
        <v>183</v>
      </c>
      <c r="AU939" s="262" t="s">
        <v>85</v>
      </c>
      <c r="AV939" s="14" t="s">
        <v>85</v>
      </c>
      <c r="AW939" s="14" t="s">
        <v>32</v>
      </c>
      <c r="AX939" s="14" t="s">
        <v>76</v>
      </c>
      <c r="AY939" s="262" t="s">
        <v>174</v>
      </c>
    </row>
    <row r="940" s="14" customFormat="1">
      <c r="A940" s="14"/>
      <c r="B940" s="252"/>
      <c r="C940" s="253"/>
      <c r="D940" s="243" t="s">
        <v>183</v>
      </c>
      <c r="E940" s="254" t="s">
        <v>1</v>
      </c>
      <c r="F940" s="255" t="s">
        <v>1167</v>
      </c>
      <c r="G940" s="253"/>
      <c r="H940" s="256">
        <v>32.988</v>
      </c>
      <c r="I940" s="257"/>
      <c r="J940" s="253"/>
      <c r="K940" s="253"/>
      <c r="L940" s="258"/>
      <c r="M940" s="259"/>
      <c r="N940" s="260"/>
      <c r="O940" s="260"/>
      <c r="P940" s="260"/>
      <c r="Q940" s="260"/>
      <c r="R940" s="260"/>
      <c r="S940" s="260"/>
      <c r="T940" s="261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2" t="s">
        <v>183</v>
      </c>
      <c r="AU940" s="262" t="s">
        <v>85</v>
      </c>
      <c r="AV940" s="14" t="s">
        <v>85</v>
      </c>
      <c r="AW940" s="14" t="s">
        <v>32</v>
      </c>
      <c r="AX940" s="14" t="s">
        <v>76</v>
      </c>
      <c r="AY940" s="262" t="s">
        <v>174</v>
      </c>
    </row>
    <row r="941" s="14" customFormat="1">
      <c r="A941" s="14"/>
      <c r="B941" s="252"/>
      <c r="C941" s="253"/>
      <c r="D941" s="243" t="s">
        <v>183</v>
      </c>
      <c r="E941" s="254" t="s">
        <v>1</v>
      </c>
      <c r="F941" s="255" t="s">
        <v>1168</v>
      </c>
      <c r="G941" s="253"/>
      <c r="H941" s="256">
        <v>2.0859999999999999</v>
      </c>
      <c r="I941" s="257"/>
      <c r="J941" s="253"/>
      <c r="K941" s="253"/>
      <c r="L941" s="258"/>
      <c r="M941" s="259"/>
      <c r="N941" s="260"/>
      <c r="O941" s="260"/>
      <c r="P941" s="260"/>
      <c r="Q941" s="260"/>
      <c r="R941" s="260"/>
      <c r="S941" s="260"/>
      <c r="T941" s="26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62" t="s">
        <v>183</v>
      </c>
      <c r="AU941" s="262" t="s">
        <v>85</v>
      </c>
      <c r="AV941" s="14" t="s">
        <v>85</v>
      </c>
      <c r="AW941" s="14" t="s">
        <v>32</v>
      </c>
      <c r="AX941" s="14" t="s">
        <v>76</v>
      </c>
      <c r="AY941" s="262" t="s">
        <v>174</v>
      </c>
    </row>
    <row r="942" s="14" customFormat="1">
      <c r="A942" s="14"/>
      <c r="B942" s="252"/>
      <c r="C942" s="253"/>
      <c r="D942" s="243" t="s">
        <v>183</v>
      </c>
      <c r="E942" s="254" t="s">
        <v>1</v>
      </c>
      <c r="F942" s="255" t="s">
        <v>1169</v>
      </c>
      <c r="G942" s="253"/>
      <c r="H942" s="256">
        <v>236.25299999999999</v>
      </c>
      <c r="I942" s="257"/>
      <c r="J942" s="253"/>
      <c r="K942" s="253"/>
      <c r="L942" s="258"/>
      <c r="M942" s="259"/>
      <c r="N942" s="260"/>
      <c r="O942" s="260"/>
      <c r="P942" s="260"/>
      <c r="Q942" s="260"/>
      <c r="R942" s="260"/>
      <c r="S942" s="260"/>
      <c r="T942" s="261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2" t="s">
        <v>183</v>
      </c>
      <c r="AU942" s="262" t="s">
        <v>85</v>
      </c>
      <c r="AV942" s="14" t="s">
        <v>85</v>
      </c>
      <c r="AW942" s="14" t="s">
        <v>32</v>
      </c>
      <c r="AX942" s="14" t="s">
        <v>76</v>
      </c>
      <c r="AY942" s="262" t="s">
        <v>174</v>
      </c>
    </row>
    <row r="943" s="14" customFormat="1">
      <c r="A943" s="14"/>
      <c r="B943" s="252"/>
      <c r="C943" s="253"/>
      <c r="D943" s="243" t="s">
        <v>183</v>
      </c>
      <c r="E943" s="254" t="s">
        <v>1</v>
      </c>
      <c r="F943" s="255" t="s">
        <v>1170</v>
      </c>
      <c r="G943" s="253"/>
      <c r="H943" s="256">
        <v>21.992000000000001</v>
      </c>
      <c r="I943" s="257"/>
      <c r="J943" s="253"/>
      <c r="K943" s="253"/>
      <c r="L943" s="258"/>
      <c r="M943" s="259"/>
      <c r="N943" s="260"/>
      <c r="O943" s="260"/>
      <c r="P943" s="260"/>
      <c r="Q943" s="260"/>
      <c r="R943" s="260"/>
      <c r="S943" s="260"/>
      <c r="T943" s="261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62" t="s">
        <v>183</v>
      </c>
      <c r="AU943" s="262" t="s">
        <v>85</v>
      </c>
      <c r="AV943" s="14" t="s">
        <v>85</v>
      </c>
      <c r="AW943" s="14" t="s">
        <v>32</v>
      </c>
      <c r="AX943" s="14" t="s">
        <v>76</v>
      </c>
      <c r="AY943" s="262" t="s">
        <v>174</v>
      </c>
    </row>
    <row r="944" s="14" customFormat="1">
      <c r="A944" s="14"/>
      <c r="B944" s="252"/>
      <c r="C944" s="253"/>
      <c r="D944" s="243" t="s">
        <v>183</v>
      </c>
      <c r="E944" s="254" t="s">
        <v>1</v>
      </c>
      <c r="F944" s="255" t="s">
        <v>1171</v>
      </c>
      <c r="G944" s="253"/>
      <c r="H944" s="256">
        <v>10.721</v>
      </c>
      <c r="I944" s="257"/>
      <c r="J944" s="253"/>
      <c r="K944" s="253"/>
      <c r="L944" s="258"/>
      <c r="M944" s="259"/>
      <c r="N944" s="260"/>
      <c r="O944" s="260"/>
      <c r="P944" s="260"/>
      <c r="Q944" s="260"/>
      <c r="R944" s="260"/>
      <c r="S944" s="260"/>
      <c r="T944" s="26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2" t="s">
        <v>183</v>
      </c>
      <c r="AU944" s="262" t="s">
        <v>85</v>
      </c>
      <c r="AV944" s="14" t="s">
        <v>85</v>
      </c>
      <c r="AW944" s="14" t="s">
        <v>32</v>
      </c>
      <c r="AX944" s="14" t="s">
        <v>76</v>
      </c>
      <c r="AY944" s="262" t="s">
        <v>174</v>
      </c>
    </row>
    <row r="945" s="14" customFormat="1">
      <c r="A945" s="14"/>
      <c r="B945" s="252"/>
      <c r="C945" s="253"/>
      <c r="D945" s="243" t="s">
        <v>183</v>
      </c>
      <c r="E945" s="254" t="s">
        <v>1</v>
      </c>
      <c r="F945" s="255" t="s">
        <v>1172</v>
      </c>
      <c r="G945" s="253"/>
      <c r="H945" s="256">
        <v>4.1710000000000003</v>
      </c>
      <c r="I945" s="257"/>
      <c r="J945" s="253"/>
      <c r="K945" s="253"/>
      <c r="L945" s="258"/>
      <c r="M945" s="259"/>
      <c r="N945" s="260"/>
      <c r="O945" s="260"/>
      <c r="P945" s="260"/>
      <c r="Q945" s="260"/>
      <c r="R945" s="260"/>
      <c r="S945" s="260"/>
      <c r="T945" s="26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62" t="s">
        <v>183</v>
      </c>
      <c r="AU945" s="262" t="s">
        <v>85</v>
      </c>
      <c r="AV945" s="14" t="s">
        <v>85</v>
      </c>
      <c r="AW945" s="14" t="s">
        <v>32</v>
      </c>
      <c r="AX945" s="14" t="s">
        <v>76</v>
      </c>
      <c r="AY945" s="262" t="s">
        <v>174</v>
      </c>
    </row>
    <row r="946" s="16" customFormat="1">
      <c r="A946" s="16"/>
      <c r="B946" s="274"/>
      <c r="C946" s="275"/>
      <c r="D946" s="243" t="s">
        <v>183</v>
      </c>
      <c r="E946" s="276" t="s">
        <v>1</v>
      </c>
      <c r="F946" s="277" t="s">
        <v>189</v>
      </c>
      <c r="G946" s="275"/>
      <c r="H946" s="278">
        <v>406.11599999999999</v>
      </c>
      <c r="I946" s="279"/>
      <c r="J946" s="275"/>
      <c r="K946" s="275"/>
      <c r="L946" s="280"/>
      <c r="M946" s="281"/>
      <c r="N946" s="282"/>
      <c r="O946" s="282"/>
      <c r="P946" s="282"/>
      <c r="Q946" s="282"/>
      <c r="R946" s="282"/>
      <c r="S946" s="282"/>
      <c r="T946" s="283"/>
      <c r="U946" s="16"/>
      <c r="V946" s="16"/>
      <c r="W946" s="16"/>
      <c r="X946" s="16"/>
      <c r="Y946" s="16"/>
      <c r="Z946" s="16"/>
      <c r="AA946" s="16"/>
      <c r="AB946" s="16"/>
      <c r="AC946" s="16"/>
      <c r="AD946" s="16"/>
      <c r="AE946" s="16"/>
      <c r="AT946" s="284" t="s">
        <v>183</v>
      </c>
      <c r="AU946" s="284" t="s">
        <v>85</v>
      </c>
      <c r="AV946" s="16" t="s">
        <v>181</v>
      </c>
      <c r="AW946" s="16" t="s">
        <v>32</v>
      </c>
      <c r="AX946" s="16" t="s">
        <v>83</v>
      </c>
      <c r="AY946" s="284" t="s">
        <v>174</v>
      </c>
    </row>
    <row r="947" s="2" customFormat="1" ht="16.5" customHeight="1">
      <c r="A947" s="39"/>
      <c r="B947" s="40"/>
      <c r="C947" s="285" t="s">
        <v>1173</v>
      </c>
      <c r="D947" s="285" t="s">
        <v>256</v>
      </c>
      <c r="E947" s="286" t="s">
        <v>1174</v>
      </c>
      <c r="F947" s="287" t="s">
        <v>1175</v>
      </c>
      <c r="G947" s="288" t="s">
        <v>889</v>
      </c>
      <c r="H947" s="289">
        <v>6</v>
      </c>
      <c r="I947" s="290"/>
      <c r="J947" s="291">
        <f>ROUND(I947*H947,2)</f>
        <v>0</v>
      </c>
      <c r="K947" s="287" t="s">
        <v>1</v>
      </c>
      <c r="L947" s="292"/>
      <c r="M947" s="293" t="s">
        <v>1</v>
      </c>
      <c r="N947" s="294" t="s">
        <v>41</v>
      </c>
      <c r="O947" s="92"/>
      <c r="P947" s="237">
        <f>O947*H947</f>
        <v>0</v>
      </c>
      <c r="Q947" s="237">
        <v>0</v>
      </c>
      <c r="R947" s="237">
        <f>Q947*H947</f>
        <v>0</v>
      </c>
      <c r="S947" s="237">
        <v>0</v>
      </c>
      <c r="T947" s="238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9" t="s">
        <v>363</v>
      </c>
      <c r="AT947" s="239" t="s">
        <v>256</v>
      </c>
      <c r="AU947" s="239" t="s">
        <v>85</v>
      </c>
      <c r="AY947" s="18" t="s">
        <v>174</v>
      </c>
      <c r="BE947" s="240">
        <f>IF(N947="základní",J947,0)</f>
        <v>0</v>
      </c>
      <c r="BF947" s="240">
        <f>IF(N947="snížená",J947,0)</f>
        <v>0</v>
      </c>
      <c r="BG947" s="240">
        <f>IF(N947="zákl. přenesená",J947,0)</f>
        <v>0</v>
      </c>
      <c r="BH947" s="240">
        <f>IF(N947="sníž. přenesená",J947,0)</f>
        <v>0</v>
      </c>
      <c r="BI947" s="240">
        <f>IF(N947="nulová",J947,0)</f>
        <v>0</v>
      </c>
      <c r="BJ947" s="18" t="s">
        <v>83</v>
      </c>
      <c r="BK947" s="240">
        <f>ROUND(I947*H947,2)</f>
        <v>0</v>
      </c>
      <c r="BL947" s="18" t="s">
        <v>272</v>
      </c>
      <c r="BM947" s="239" t="s">
        <v>1176</v>
      </c>
    </row>
    <row r="948" s="2" customFormat="1" ht="16.5" customHeight="1">
      <c r="A948" s="39"/>
      <c r="B948" s="40"/>
      <c r="C948" s="285" t="s">
        <v>1177</v>
      </c>
      <c r="D948" s="285" t="s">
        <v>256</v>
      </c>
      <c r="E948" s="286" t="s">
        <v>1178</v>
      </c>
      <c r="F948" s="287" t="s">
        <v>1179</v>
      </c>
      <c r="G948" s="288" t="s">
        <v>889</v>
      </c>
      <c r="H948" s="289">
        <v>3</v>
      </c>
      <c r="I948" s="290"/>
      <c r="J948" s="291">
        <f>ROUND(I948*H948,2)</f>
        <v>0</v>
      </c>
      <c r="K948" s="287" t="s">
        <v>1</v>
      </c>
      <c r="L948" s="292"/>
      <c r="M948" s="293" t="s">
        <v>1</v>
      </c>
      <c r="N948" s="294" t="s">
        <v>41</v>
      </c>
      <c r="O948" s="92"/>
      <c r="P948" s="237">
        <f>O948*H948</f>
        <v>0</v>
      </c>
      <c r="Q948" s="237">
        <v>0</v>
      </c>
      <c r="R948" s="237">
        <f>Q948*H948</f>
        <v>0</v>
      </c>
      <c r="S948" s="237">
        <v>0</v>
      </c>
      <c r="T948" s="238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9" t="s">
        <v>363</v>
      </c>
      <c r="AT948" s="239" t="s">
        <v>256</v>
      </c>
      <c r="AU948" s="239" t="s">
        <v>85</v>
      </c>
      <c r="AY948" s="18" t="s">
        <v>174</v>
      </c>
      <c r="BE948" s="240">
        <f>IF(N948="základní",J948,0)</f>
        <v>0</v>
      </c>
      <c r="BF948" s="240">
        <f>IF(N948="snížená",J948,0)</f>
        <v>0</v>
      </c>
      <c r="BG948" s="240">
        <f>IF(N948="zákl. přenesená",J948,0)</f>
        <v>0</v>
      </c>
      <c r="BH948" s="240">
        <f>IF(N948="sníž. přenesená",J948,0)</f>
        <v>0</v>
      </c>
      <c r="BI948" s="240">
        <f>IF(N948="nulová",J948,0)</f>
        <v>0</v>
      </c>
      <c r="BJ948" s="18" t="s">
        <v>83</v>
      </c>
      <c r="BK948" s="240">
        <f>ROUND(I948*H948,2)</f>
        <v>0</v>
      </c>
      <c r="BL948" s="18" t="s">
        <v>272</v>
      </c>
      <c r="BM948" s="239" t="s">
        <v>1180</v>
      </c>
    </row>
    <row r="949" s="2" customFormat="1" ht="16.5" customHeight="1">
      <c r="A949" s="39"/>
      <c r="B949" s="40"/>
      <c r="C949" s="285" t="s">
        <v>1181</v>
      </c>
      <c r="D949" s="285" t="s">
        <v>256</v>
      </c>
      <c r="E949" s="286" t="s">
        <v>1182</v>
      </c>
      <c r="F949" s="287" t="s">
        <v>1183</v>
      </c>
      <c r="G949" s="288" t="s">
        <v>889</v>
      </c>
      <c r="H949" s="289">
        <v>1</v>
      </c>
      <c r="I949" s="290"/>
      <c r="J949" s="291">
        <f>ROUND(I949*H949,2)</f>
        <v>0</v>
      </c>
      <c r="K949" s="287" t="s">
        <v>1</v>
      </c>
      <c r="L949" s="292"/>
      <c r="M949" s="293" t="s">
        <v>1</v>
      </c>
      <c r="N949" s="294" t="s">
        <v>41</v>
      </c>
      <c r="O949" s="92"/>
      <c r="P949" s="237">
        <f>O949*H949</f>
        <v>0</v>
      </c>
      <c r="Q949" s="237">
        <v>0</v>
      </c>
      <c r="R949" s="237">
        <f>Q949*H949</f>
        <v>0</v>
      </c>
      <c r="S949" s="237">
        <v>0</v>
      </c>
      <c r="T949" s="238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9" t="s">
        <v>363</v>
      </c>
      <c r="AT949" s="239" t="s">
        <v>256</v>
      </c>
      <c r="AU949" s="239" t="s">
        <v>85</v>
      </c>
      <c r="AY949" s="18" t="s">
        <v>174</v>
      </c>
      <c r="BE949" s="240">
        <f>IF(N949="základní",J949,0)</f>
        <v>0</v>
      </c>
      <c r="BF949" s="240">
        <f>IF(N949="snížená",J949,0)</f>
        <v>0</v>
      </c>
      <c r="BG949" s="240">
        <f>IF(N949="zákl. přenesená",J949,0)</f>
        <v>0</v>
      </c>
      <c r="BH949" s="240">
        <f>IF(N949="sníž. přenesená",J949,0)</f>
        <v>0</v>
      </c>
      <c r="BI949" s="240">
        <f>IF(N949="nulová",J949,0)</f>
        <v>0</v>
      </c>
      <c r="BJ949" s="18" t="s">
        <v>83</v>
      </c>
      <c r="BK949" s="240">
        <f>ROUND(I949*H949,2)</f>
        <v>0</v>
      </c>
      <c r="BL949" s="18" t="s">
        <v>272</v>
      </c>
      <c r="BM949" s="239" t="s">
        <v>1184</v>
      </c>
    </row>
    <row r="950" s="2" customFormat="1" ht="16.5" customHeight="1">
      <c r="A950" s="39"/>
      <c r="B950" s="40"/>
      <c r="C950" s="285" t="s">
        <v>1185</v>
      </c>
      <c r="D950" s="285" t="s">
        <v>256</v>
      </c>
      <c r="E950" s="286" t="s">
        <v>1186</v>
      </c>
      <c r="F950" s="287" t="s">
        <v>1187</v>
      </c>
      <c r="G950" s="288" t="s">
        <v>889</v>
      </c>
      <c r="H950" s="289">
        <v>22</v>
      </c>
      <c r="I950" s="290"/>
      <c r="J950" s="291">
        <f>ROUND(I950*H950,2)</f>
        <v>0</v>
      </c>
      <c r="K950" s="287" t="s">
        <v>1</v>
      </c>
      <c r="L950" s="292"/>
      <c r="M950" s="293" t="s">
        <v>1</v>
      </c>
      <c r="N950" s="294" t="s">
        <v>41</v>
      </c>
      <c r="O950" s="92"/>
      <c r="P950" s="237">
        <f>O950*H950</f>
        <v>0</v>
      </c>
      <c r="Q950" s="237">
        <v>0</v>
      </c>
      <c r="R950" s="237">
        <f>Q950*H950</f>
        <v>0</v>
      </c>
      <c r="S950" s="237">
        <v>0</v>
      </c>
      <c r="T950" s="238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9" t="s">
        <v>363</v>
      </c>
      <c r="AT950" s="239" t="s">
        <v>256</v>
      </c>
      <c r="AU950" s="239" t="s">
        <v>85</v>
      </c>
      <c r="AY950" s="18" t="s">
        <v>174</v>
      </c>
      <c r="BE950" s="240">
        <f>IF(N950="základní",J950,0)</f>
        <v>0</v>
      </c>
      <c r="BF950" s="240">
        <f>IF(N950="snížená",J950,0)</f>
        <v>0</v>
      </c>
      <c r="BG950" s="240">
        <f>IF(N950="zákl. přenesená",J950,0)</f>
        <v>0</v>
      </c>
      <c r="BH950" s="240">
        <f>IF(N950="sníž. přenesená",J950,0)</f>
        <v>0</v>
      </c>
      <c r="BI950" s="240">
        <f>IF(N950="nulová",J950,0)</f>
        <v>0</v>
      </c>
      <c r="BJ950" s="18" t="s">
        <v>83</v>
      </c>
      <c r="BK950" s="240">
        <f>ROUND(I950*H950,2)</f>
        <v>0</v>
      </c>
      <c r="BL950" s="18" t="s">
        <v>272</v>
      </c>
      <c r="BM950" s="239" t="s">
        <v>1188</v>
      </c>
    </row>
    <row r="951" s="2" customFormat="1" ht="16.5" customHeight="1">
      <c r="A951" s="39"/>
      <c r="B951" s="40"/>
      <c r="C951" s="285" t="s">
        <v>1189</v>
      </c>
      <c r="D951" s="285" t="s">
        <v>256</v>
      </c>
      <c r="E951" s="286" t="s">
        <v>1190</v>
      </c>
      <c r="F951" s="287" t="s">
        <v>1179</v>
      </c>
      <c r="G951" s="288" t="s">
        <v>889</v>
      </c>
      <c r="H951" s="289">
        <v>2</v>
      </c>
      <c r="I951" s="290"/>
      <c r="J951" s="291">
        <f>ROUND(I951*H951,2)</f>
        <v>0</v>
      </c>
      <c r="K951" s="287" t="s">
        <v>1</v>
      </c>
      <c r="L951" s="292"/>
      <c r="M951" s="293" t="s">
        <v>1</v>
      </c>
      <c r="N951" s="294" t="s">
        <v>41</v>
      </c>
      <c r="O951" s="92"/>
      <c r="P951" s="237">
        <f>O951*H951</f>
        <v>0</v>
      </c>
      <c r="Q951" s="237">
        <v>0</v>
      </c>
      <c r="R951" s="237">
        <f>Q951*H951</f>
        <v>0</v>
      </c>
      <c r="S951" s="237">
        <v>0</v>
      </c>
      <c r="T951" s="238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9" t="s">
        <v>363</v>
      </c>
      <c r="AT951" s="239" t="s">
        <v>256</v>
      </c>
      <c r="AU951" s="239" t="s">
        <v>85</v>
      </c>
      <c r="AY951" s="18" t="s">
        <v>174</v>
      </c>
      <c r="BE951" s="240">
        <f>IF(N951="základní",J951,0)</f>
        <v>0</v>
      </c>
      <c r="BF951" s="240">
        <f>IF(N951="snížená",J951,0)</f>
        <v>0</v>
      </c>
      <c r="BG951" s="240">
        <f>IF(N951="zákl. přenesená",J951,0)</f>
        <v>0</v>
      </c>
      <c r="BH951" s="240">
        <f>IF(N951="sníž. přenesená",J951,0)</f>
        <v>0</v>
      </c>
      <c r="BI951" s="240">
        <f>IF(N951="nulová",J951,0)</f>
        <v>0</v>
      </c>
      <c r="BJ951" s="18" t="s">
        <v>83</v>
      </c>
      <c r="BK951" s="240">
        <f>ROUND(I951*H951,2)</f>
        <v>0</v>
      </c>
      <c r="BL951" s="18" t="s">
        <v>272</v>
      </c>
      <c r="BM951" s="239" t="s">
        <v>1191</v>
      </c>
    </row>
    <row r="952" s="2" customFormat="1" ht="16.5" customHeight="1">
      <c r="A952" s="39"/>
      <c r="B952" s="40"/>
      <c r="C952" s="285" t="s">
        <v>1192</v>
      </c>
      <c r="D952" s="285" t="s">
        <v>256</v>
      </c>
      <c r="E952" s="286" t="s">
        <v>1193</v>
      </c>
      <c r="F952" s="287" t="s">
        <v>1194</v>
      </c>
      <c r="G952" s="288" t="s">
        <v>889</v>
      </c>
      <c r="H952" s="289">
        <v>2</v>
      </c>
      <c r="I952" s="290"/>
      <c r="J952" s="291">
        <f>ROUND(I952*H952,2)</f>
        <v>0</v>
      </c>
      <c r="K952" s="287" t="s">
        <v>1</v>
      </c>
      <c r="L952" s="292"/>
      <c r="M952" s="293" t="s">
        <v>1</v>
      </c>
      <c r="N952" s="294" t="s">
        <v>41</v>
      </c>
      <c r="O952" s="92"/>
      <c r="P952" s="237">
        <f>O952*H952</f>
        <v>0</v>
      </c>
      <c r="Q952" s="237">
        <v>0</v>
      </c>
      <c r="R952" s="237">
        <f>Q952*H952</f>
        <v>0</v>
      </c>
      <c r="S952" s="237">
        <v>0</v>
      </c>
      <c r="T952" s="238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9" t="s">
        <v>363</v>
      </c>
      <c r="AT952" s="239" t="s">
        <v>256</v>
      </c>
      <c r="AU952" s="239" t="s">
        <v>85</v>
      </c>
      <c r="AY952" s="18" t="s">
        <v>174</v>
      </c>
      <c r="BE952" s="240">
        <f>IF(N952="základní",J952,0)</f>
        <v>0</v>
      </c>
      <c r="BF952" s="240">
        <f>IF(N952="snížená",J952,0)</f>
        <v>0</v>
      </c>
      <c r="BG952" s="240">
        <f>IF(N952="zákl. přenesená",J952,0)</f>
        <v>0</v>
      </c>
      <c r="BH952" s="240">
        <f>IF(N952="sníž. přenesená",J952,0)</f>
        <v>0</v>
      </c>
      <c r="BI952" s="240">
        <f>IF(N952="nulová",J952,0)</f>
        <v>0</v>
      </c>
      <c r="BJ952" s="18" t="s">
        <v>83</v>
      </c>
      <c r="BK952" s="240">
        <f>ROUND(I952*H952,2)</f>
        <v>0</v>
      </c>
      <c r="BL952" s="18" t="s">
        <v>272</v>
      </c>
      <c r="BM952" s="239" t="s">
        <v>1195</v>
      </c>
    </row>
    <row r="953" s="2" customFormat="1" ht="16.5" customHeight="1">
      <c r="A953" s="39"/>
      <c r="B953" s="40"/>
      <c r="C953" s="285" t="s">
        <v>1196</v>
      </c>
      <c r="D953" s="285" t="s">
        <v>256</v>
      </c>
      <c r="E953" s="286" t="s">
        <v>1197</v>
      </c>
      <c r="F953" s="287" t="s">
        <v>1194</v>
      </c>
      <c r="G953" s="288" t="s">
        <v>889</v>
      </c>
      <c r="H953" s="289">
        <v>2</v>
      </c>
      <c r="I953" s="290"/>
      <c r="J953" s="291">
        <f>ROUND(I953*H953,2)</f>
        <v>0</v>
      </c>
      <c r="K953" s="287" t="s">
        <v>1</v>
      </c>
      <c r="L953" s="292"/>
      <c r="M953" s="293" t="s">
        <v>1</v>
      </c>
      <c r="N953" s="294" t="s">
        <v>41</v>
      </c>
      <c r="O953" s="92"/>
      <c r="P953" s="237">
        <f>O953*H953</f>
        <v>0</v>
      </c>
      <c r="Q953" s="237">
        <v>0</v>
      </c>
      <c r="R953" s="237">
        <f>Q953*H953</f>
        <v>0</v>
      </c>
      <c r="S953" s="237">
        <v>0</v>
      </c>
      <c r="T953" s="238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9" t="s">
        <v>363</v>
      </c>
      <c r="AT953" s="239" t="s">
        <v>256</v>
      </c>
      <c r="AU953" s="239" t="s">
        <v>85</v>
      </c>
      <c r="AY953" s="18" t="s">
        <v>174</v>
      </c>
      <c r="BE953" s="240">
        <f>IF(N953="základní",J953,0)</f>
        <v>0</v>
      </c>
      <c r="BF953" s="240">
        <f>IF(N953="snížená",J953,0)</f>
        <v>0</v>
      </c>
      <c r="BG953" s="240">
        <f>IF(N953="zákl. přenesená",J953,0)</f>
        <v>0</v>
      </c>
      <c r="BH953" s="240">
        <f>IF(N953="sníž. přenesená",J953,0)</f>
        <v>0</v>
      </c>
      <c r="BI953" s="240">
        <f>IF(N953="nulová",J953,0)</f>
        <v>0</v>
      </c>
      <c r="BJ953" s="18" t="s">
        <v>83</v>
      </c>
      <c r="BK953" s="240">
        <f>ROUND(I953*H953,2)</f>
        <v>0</v>
      </c>
      <c r="BL953" s="18" t="s">
        <v>272</v>
      </c>
      <c r="BM953" s="239" t="s">
        <v>1198</v>
      </c>
    </row>
    <row r="954" s="2" customFormat="1" ht="24.15" customHeight="1">
      <c r="A954" s="39"/>
      <c r="B954" s="40"/>
      <c r="C954" s="228" t="s">
        <v>1199</v>
      </c>
      <c r="D954" s="228" t="s">
        <v>176</v>
      </c>
      <c r="E954" s="229" t="s">
        <v>1200</v>
      </c>
      <c r="F954" s="230" t="s">
        <v>1201</v>
      </c>
      <c r="G954" s="231" t="s">
        <v>179</v>
      </c>
      <c r="H954" s="232">
        <v>2.7850000000000001</v>
      </c>
      <c r="I954" s="233"/>
      <c r="J954" s="234">
        <f>ROUND(I954*H954,2)</f>
        <v>0</v>
      </c>
      <c r="K954" s="230" t="s">
        <v>180</v>
      </c>
      <c r="L954" s="45"/>
      <c r="M954" s="235" t="s">
        <v>1</v>
      </c>
      <c r="N954" s="236" t="s">
        <v>41</v>
      </c>
      <c r="O954" s="92"/>
      <c r="P954" s="237">
        <f>O954*H954</f>
        <v>0</v>
      </c>
      <c r="Q954" s="237">
        <v>0.00051999999999999995</v>
      </c>
      <c r="R954" s="237">
        <f>Q954*H954</f>
        <v>0.0014482</v>
      </c>
      <c r="S954" s="237">
        <v>0</v>
      </c>
      <c r="T954" s="238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39" t="s">
        <v>272</v>
      </c>
      <c r="AT954" s="239" t="s">
        <v>176</v>
      </c>
      <c r="AU954" s="239" t="s">
        <v>85</v>
      </c>
      <c r="AY954" s="18" t="s">
        <v>174</v>
      </c>
      <c r="BE954" s="240">
        <f>IF(N954="základní",J954,0)</f>
        <v>0</v>
      </c>
      <c r="BF954" s="240">
        <f>IF(N954="snížená",J954,0)</f>
        <v>0</v>
      </c>
      <c r="BG954" s="240">
        <f>IF(N954="zákl. přenesená",J954,0)</f>
        <v>0</v>
      </c>
      <c r="BH954" s="240">
        <f>IF(N954="sníž. přenesená",J954,0)</f>
        <v>0</v>
      </c>
      <c r="BI954" s="240">
        <f>IF(N954="nulová",J954,0)</f>
        <v>0</v>
      </c>
      <c r="BJ954" s="18" t="s">
        <v>83</v>
      </c>
      <c r="BK954" s="240">
        <f>ROUND(I954*H954,2)</f>
        <v>0</v>
      </c>
      <c r="BL954" s="18" t="s">
        <v>272</v>
      </c>
      <c r="BM954" s="239" t="s">
        <v>1202</v>
      </c>
    </row>
    <row r="955" s="14" customFormat="1">
      <c r="A955" s="14"/>
      <c r="B955" s="252"/>
      <c r="C955" s="253"/>
      <c r="D955" s="243" t="s">
        <v>183</v>
      </c>
      <c r="E955" s="254" t="s">
        <v>1</v>
      </c>
      <c r="F955" s="255" t="s">
        <v>1203</v>
      </c>
      <c r="G955" s="253"/>
      <c r="H955" s="256">
        <v>2.7850000000000001</v>
      </c>
      <c r="I955" s="257"/>
      <c r="J955" s="253"/>
      <c r="K955" s="253"/>
      <c r="L955" s="258"/>
      <c r="M955" s="259"/>
      <c r="N955" s="260"/>
      <c r="O955" s="260"/>
      <c r="P955" s="260"/>
      <c r="Q955" s="260"/>
      <c r="R955" s="260"/>
      <c r="S955" s="260"/>
      <c r="T955" s="261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2" t="s">
        <v>183</v>
      </c>
      <c r="AU955" s="262" t="s">
        <v>85</v>
      </c>
      <c r="AV955" s="14" t="s">
        <v>85</v>
      </c>
      <c r="AW955" s="14" t="s">
        <v>32</v>
      </c>
      <c r="AX955" s="14" t="s">
        <v>76</v>
      </c>
      <c r="AY955" s="262" t="s">
        <v>174</v>
      </c>
    </row>
    <row r="956" s="15" customFormat="1">
      <c r="A956" s="15"/>
      <c r="B956" s="263"/>
      <c r="C956" s="264"/>
      <c r="D956" s="243" t="s">
        <v>183</v>
      </c>
      <c r="E956" s="265" t="s">
        <v>1</v>
      </c>
      <c r="F956" s="266" t="s">
        <v>187</v>
      </c>
      <c r="G956" s="264"/>
      <c r="H956" s="267">
        <v>2.7850000000000001</v>
      </c>
      <c r="I956" s="268"/>
      <c r="J956" s="264"/>
      <c r="K956" s="264"/>
      <c r="L956" s="269"/>
      <c r="M956" s="270"/>
      <c r="N956" s="271"/>
      <c r="O956" s="271"/>
      <c r="P956" s="271"/>
      <c r="Q956" s="271"/>
      <c r="R956" s="271"/>
      <c r="S956" s="271"/>
      <c r="T956" s="272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73" t="s">
        <v>183</v>
      </c>
      <c r="AU956" s="273" t="s">
        <v>85</v>
      </c>
      <c r="AV956" s="15" t="s">
        <v>188</v>
      </c>
      <c r="AW956" s="15" t="s">
        <v>32</v>
      </c>
      <c r="AX956" s="15" t="s">
        <v>76</v>
      </c>
      <c r="AY956" s="273" t="s">
        <v>174</v>
      </c>
    </row>
    <row r="957" s="16" customFormat="1">
      <c r="A957" s="16"/>
      <c r="B957" s="274"/>
      <c r="C957" s="275"/>
      <c r="D957" s="243" t="s">
        <v>183</v>
      </c>
      <c r="E957" s="276" t="s">
        <v>1</v>
      </c>
      <c r="F957" s="277" t="s">
        <v>189</v>
      </c>
      <c r="G957" s="275"/>
      <c r="H957" s="278">
        <v>2.7850000000000001</v>
      </c>
      <c r="I957" s="279"/>
      <c r="J957" s="275"/>
      <c r="K957" s="275"/>
      <c r="L957" s="280"/>
      <c r="M957" s="281"/>
      <c r="N957" s="282"/>
      <c r="O957" s="282"/>
      <c r="P957" s="282"/>
      <c r="Q957" s="282"/>
      <c r="R957" s="282"/>
      <c r="S957" s="282"/>
      <c r="T957" s="283"/>
      <c r="U957" s="16"/>
      <c r="V957" s="16"/>
      <c r="W957" s="16"/>
      <c r="X957" s="16"/>
      <c r="Y957" s="16"/>
      <c r="Z957" s="16"/>
      <c r="AA957" s="16"/>
      <c r="AB957" s="16"/>
      <c r="AC957" s="16"/>
      <c r="AD957" s="16"/>
      <c r="AE957" s="16"/>
      <c r="AT957" s="284" t="s">
        <v>183</v>
      </c>
      <c r="AU957" s="284" t="s">
        <v>85</v>
      </c>
      <c r="AV957" s="16" t="s">
        <v>181</v>
      </c>
      <c r="AW957" s="16" t="s">
        <v>32</v>
      </c>
      <c r="AX957" s="16" t="s">
        <v>83</v>
      </c>
      <c r="AY957" s="284" t="s">
        <v>174</v>
      </c>
    </row>
    <row r="958" s="2" customFormat="1" ht="24.15" customHeight="1">
      <c r="A958" s="39"/>
      <c r="B958" s="40"/>
      <c r="C958" s="285" t="s">
        <v>1204</v>
      </c>
      <c r="D958" s="285" t="s">
        <v>256</v>
      </c>
      <c r="E958" s="286" t="s">
        <v>1205</v>
      </c>
      <c r="F958" s="287" t="s">
        <v>1206</v>
      </c>
      <c r="G958" s="288" t="s">
        <v>179</v>
      </c>
      <c r="H958" s="289">
        <v>2.7850000000000001</v>
      </c>
      <c r="I958" s="290"/>
      <c r="J958" s="291">
        <f>ROUND(I958*H958,2)</f>
        <v>0</v>
      </c>
      <c r="K958" s="287" t="s">
        <v>180</v>
      </c>
      <c r="L958" s="292"/>
      <c r="M958" s="293" t="s">
        <v>1</v>
      </c>
      <c r="N958" s="294" t="s">
        <v>41</v>
      </c>
      <c r="O958" s="92"/>
      <c r="P958" s="237">
        <f>O958*H958</f>
        <v>0</v>
      </c>
      <c r="Q958" s="237">
        <v>0.027</v>
      </c>
      <c r="R958" s="237">
        <f>Q958*H958</f>
        <v>0.075194999999999998</v>
      </c>
      <c r="S958" s="237">
        <v>0</v>
      </c>
      <c r="T958" s="238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9" t="s">
        <v>363</v>
      </c>
      <c r="AT958" s="239" t="s">
        <v>256</v>
      </c>
      <c r="AU958" s="239" t="s">
        <v>85</v>
      </c>
      <c r="AY958" s="18" t="s">
        <v>174</v>
      </c>
      <c r="BE958" s="240">
        <f>IF(N958="základní",J958,0)</f>
        <v>0</v>
      </c>
      <c r="BF958" s="240">
        <f>IF(N958="snížená",J958,0)</f>
        <v>0</v>
      </c>
      <c r="BG958" s="240">
        <f>IF(N958="zákl. přenesená",J958,0)</f>
        <v>0</v>
      </c>
      <c r="BH958" s="240">
        <f>IF(N958="sníž. přenesená",J958,0)</f>
        <v>0</v>
      </c>
      <c r="BI958" s="240">
        <f>IF(N958="nulová",J958,0)</f>
        <v>0</v>
      </c>
      <c r="BJ958" s="18" t="s">
        <v>83</v>
      </c>
      <c r="BK958" s="240">
        <f>ROUND(I958*H958,2)</f>
        <v>0</v>
      </c>
      <c r="BL958" s="18" t="s">
        <v>272</v>
      </c>
      <c r="BM958" s="239" t="s">
        <v>1207</v>
      </c>
    </row>
    <row r="959" s="2" customFormat="1" ht="24.15" customHeight="1">
      <c r="A959" s="39"/>
      <c r="B959" s="40"/>
      <c r="C959" s="228" t="s">
        <v>1208</v>
      </c>
      <c r="D959" s="228" t="s">
        <v>176</v>
      </c>
      <c r="E959" s="229" t="s">
        <v>1209</v>
      </c>
      <c r="F959" s="230" t="s">
        <v>1210</v>
      </c>
      <c r="G959" s="231" t="s">
        <v>179</v>
      </c>
      <c r="H959" s="232">
        <v>4.5540000000000003</v>
      </c>
      <c r="I959" s="233"/>
      <c r="J959" s="234">
        <f>ROUND(I959*H959,2)</f>
        <v>0</v>
      </c>
      <c r="K959" s="230" t="s">
        <v>180</v>
      </c>
      <c r="L959" s="45"/>
      <c r="M959" s="235" t="s">
        <v>1</v>
      </c>
      <c r="N959" s="236" t="s">
        <v>41</v>
      </c>
      <c r="O959" s="92"/>
      <c r="P959" s="237">
        <f>O959*H959</f>
        <v>0</v>
      </c>
      <c r="Q959" s="237">
        <v>0.00012</v>
      </c>
      <c r="R959" s="237">
        <f>Q959*H959</f>
        <v>0.00054648000000000001</v>
      </c>
      <c r="S959" s="237">
        <v>0</v>
      </c>
      <c r="T959" s="238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9" t="s">
        <v>272</v>
      </c>
      <c r="AT959" s="239" t="s">
        <v>176</v>
      </c>
      <c r="AU959" s="239" t="s">
        <v>85</v>
      </c>
      <c r="AY959" s="18" t="s">
        <v>174</v>
      </c>
      <c r="BE959" s="240">
        <f>IF(N959="základní",J959,0)</f>
        <v>0</v>
      </c>
      <c r="BF959" s="240">
        <f>IF(N959="snížená",J959,0)</f>
        <v>0</v>
      </c>
      <c r="BG959" s="240">
        <f>IF(N959="zákl. přenesená",J959,0)</f>
        <v>0</v>
      </c>
      <c r="BH959" s="240">
        <f>IF(N959="sníž. přenesená",J959,0)</f>
        <v>0</v>
      </c>
      <c r="BI959" s="240">
        <f>IF(N959="nulová",J959,0)</f>
        <v>0</v>
      </c>
      <c r="BJ959" s="18" t="s">
        <v>83</v>
      </c>
      <c r="BK959" s="240">
        <f>ROUND(I959*H959,2)</f>
        <v>0</v>
      </c>
      <c r="BL959" s="18" t="s">
        <v>272</v>
      </c>
      <c r="BM959" s="239" t="s">
        <v>1211</v>
      </c>
    </row>
    <row r="960" s="14" customFormat="1">
      <c r="A960" s="14"/>
      <c r="B960" s="252"/>
      <c r="C960" s="253"/>
      <c r="D960" s="243" t="s">
        <v>183</v>
      </c>
      <c r="E960" s="254" t="s">
        <v>1</v>
      </c>
      <c r="F960" s="255" t="s">
        <v>1212</v>
      </c>
      <c r="G960" s="253"/>
      <c r="H960" s="256">
        <v>4.5540000000000003</v>
      </c>
      <c r="I960" s="257"/>
      <c r="J960" s="253"/>
      <c r="K960" s="253"/>
      <c r="L960" s="258"/>
      <c r="M960" s="259"/>
      <c r="N960" s="260"/>
      <c r="O960" s="260"/>
      <c r="P960" s="260"/>
      <c r="Q960" s="260"/>
      <c r="R960" s="260"/>
      <c r="S960" s="260"/>
      <c r="T960" s="26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2" t="s">
        <v>183</v>
      </c>
      <c r="AU960" s="262" t="s">
        <v>85</v>
      </c>
      <c r="AV960" s="14" t="s">
        <v>85</v>
      </c>
      <c r="AW960" s="14" t="s">
        <v>32</v>
      </c>
      <c r="AX960" s="14" t="s">
        <v>76</v>
      </c>
      <c r="AY960" s="262" t="s">
        <v>174</v>
      </c>
    </row>
    <row r="961" s="15" customFormat="1">
      <c r="A961" s="15"/>
      <c r="B961" s="263"/>
      <c r="C961" s="264"/>
      <c r="D961" s="243" t="s">
        <v>183</v>
      </c>
      <c r="E961" s="265" t="s">
        <v>1</v>
      </c>
      <c r="F961" s="266" t="s">
        <v>187</v>
      </c>
      <c r="G961" s="264"/>
      <c r="H961" s="267">
        <v>4.5540000000000003</v>
      </c>
      <c r="I961" s="268"/>
      <c r="J961" s="264"/>
      <c r="K961" s="264"/>
      <c r="L961" s="269"/>
      <c r="M961" s="270"/>
      <c r="N961" s="271"/>
      <c r="O961" s="271"/>
      <c r="P961" s="271"/>
      <c r="Q961" s="271"/>
      <c r="R961" s="271"/>
      <c r="S961" s="271"/>
      <c r="T961" s="272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73" t="s">
        <v>183</v>
      </c>
      <c r="AU961" s="273" t="s">
        <v>85</v>
      </c>
      <c r="AV961" s="15" t="s">
        <v>188</v>
      </c>
      <c r="AW961" s="15" t="s">
        <v>32</v>
      </c>
      <c r="AX961" s="15" t="s">
        <v>76</v>
      </c>
      <c r="AY961" s="273" t="s">
        <v>174</v>
      </c>
    </row>
    <row r="962" s="16" customFormat="1">
      <c r="A962" s="16"/>
      <c r="B962" s="274"/>
      <c r="C962" s="275"/>
      <c r="D962" s="243" t="s">
        <v>183</v>
      </c>
      <c r="E962" s="276" t="s">
        <v>1</v>
      </c>
      <c r="F962" s="277" t="s">
        <v>189</v>
      </c>
      <c r="G962" s="275"/>
      <c r="H962" s="278">
        <v>4.5540000000000003</v>
      </c>
      <c r="I962" s="279"/>
      <c r="J962" s="275"/>
      <c r="K962" s="275"/>
      <c r="L962" s="280"/>
      <c r="M962" s="281"/>
      <c r="N962" s="282"/>
      <c r="O962" s="282"/>
      <c r="P962" s="282"/>
      <c r="Q962" s="282"/>
      <c r="R962" s="282"/>
      <c r="S962" s="282"/>
      <c r="T962" s="283"/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T962" s="284" t="s">
        <v>183</v>
      </c>
      <c r="AU962" s="284" t="s">
        <v>85</v>
      </c>
      <c r="AV962" s="16" t="s">
        <v>181</v>
      </c>
      <c r="AW962" s="16" t="s">
        <v>32</v>
      </c>
      <c r="AX962" s="16" t="s">
        <v>83</v>
      </c>
      <c r="AY962" s="284" t="s">
        <v>174</v>
      </c>
    </row>
    <row r="963" s="2" customFormat="1" ht="24.15" customHeight="1">
      <c r="A963" s="39"/>
      <c r="B963" s="40"/>
      <c r="C963" s="285" t="s">
        <v>1213</v>
      </c>
      <c r="D963" s="285" t="s">
        <v>256</v>
      </c>
      <c r="E963" s="286" t="s">
        <v>1214</v>
      </c>
      <c r="F963" s="287" t="s">
        <v>1215</v>
      </c>
      <c r="G963" s="288" t="s">
        <v>179</v>
      </c>
      <c r="H963" s="289">
        <v>4.5540000000000003</v>
      </c>
      <c r="I963" s="290"/>
      <c r="J963" s="291">
        <f>ROUND(I963*H963,2)</f>
        <v>0</v>
      </c>
      <c r="K963" s="287" t="s">
        <v>180</v>
      </c>
      <c r="L963" s="292"/>
      <c r="M963" s="293" t="s">
        <v>1</v>
      </c>
      <c r="N963" s="294" t="s">
        <v>41</v>
      </c>
      <c r="O963" s="92"/>
      <c r="P963" s="237">
        <f>O963*H963</f>
        <v>0</v>
      </c>
      <c r="Q963" s="237">
        <v>0.028000000000000001</v>
      </c>
      <c r="R963" s="237">
        <f>Q963*H963</f>
        <v>0.12751200000000001</v>
      </c>
      <c r="S963" s="237">
        <v>0</v>
      </c>
      <c r="T963" s="238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9" t="s">
        <v>363</v>
      </c>
      <c r="AT963" s="239" t="s">
        <v>256</v>
      </c>
      <c r="AU963" s="239" t="s">
        <v>85</v>
      </c>
      <c r="AY963" s="18" t="s">
        <v>174</v>
      </c>
      <c r="BE963" s="240">
        <f>IF(N963="základní",J963,0)</f>
        <v>0</v>
      </c>
      <c r="BF963" s="240">
        <f>IF(N963="snížená",J963,0)</f>
        <v>0</v>
      </c>
      <c r="BG963" s="240">
        <f>IF(N963="zákl. přenesená",J963,0)</f>
        <v>0</v>
      </c>
      <c r="BH963" s="240">
        <f>IF(N963="sníž. přenesená",J963,0)</f>
        <v>0</v>
      </c>
      <c r="BI963" s="240">
        <f>IF(N963="nulová",J963,0)</f>
        <v>0</v>
      </c>
      <c r="BJ963" s="18" t="s">
        <v>83</v>
      </c>
      <c r="BK963" s="240">
        <f>ROUND(I963*H963,2)</f>
        <v>0</v>
      </c>
      <c r="BL963" s="18" t="s">
        <v>272</v>
      </c>
      <c r="BM963" s="239" t="s">
        <v>1216</v>
      </c>
    </row>
    <row r="964" s="2" customFormat="1" ht="24.15" customHeight="1">
      <c r="A964" s="39"/>
      <c r="B964" s="40"/>
      <c r="C964" s="228" t="s">
        <v>1217</v>
      </c>
      <c r="D964" s="228" t="s">
        <v>176</v>
      </c>
      <c r="E964" s="229" t="s">
        <v>1218</v>
      </c>
      <c r="F964" s="230" t="s">
        <v>1219</v>
      </c>
      <c r="G964" s="231" t="s">
        <v>179</v>
      </c>
      <c r="H964" s="232">
        <v>2.7000000000000002</v>
      </c>
      <c r="I964" s="233"/>
      <c r="J964" s="234">
        <f>ROUND(I964*H964,2)</f>
        <v>0</v>
      </c>
      <c r="K964" s="230" t="s">
        <v>180</v>
      </c>
      <c r="L964" s="45"/>
      <c r="M964" s="235" t="s">
        <v>1</v>
      </c>
      <c r="N964" s="236" t="s">
        <v>41</v>
      </c>
      <c r="O964" s="92"/>
      <c r="P964" s="237">
        <f>O964*H964</f>
        <v>0</v>
      </c>
      <c r="Q964" s="237">
        <v>0.00058</v>
      </c>
      <c r="R964" s="237">
        <f>Q964*H964</f>
        <v>0.0015660000000000001</v>
      </c>
      <c r="S964" s="237">
        <v>0</v>
      </c>
      <c r="T964" s="238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9" t="s">
        <v>272</v>
      </c>
      <c r="AT964" s="239" t="s">
        <v>176</v>
      </c>
      <c r="AU964" s="239" t="s">
        <v>85</v>
      </c>
      <c r="AY964" s="18" t="s">
        <v>174</v>
      </c>
      <c r="BE964" s="240">
        <f>IF(N964="základní",J964,0)</f>
        <v>0</v>
      </c>
      <c r="BF964" s="240">
        <f>IF(N964="snížená",J964,0)</f>
        <v>0</v>
      </c>
      <c r="BG964" s="240">
        <f>IF(N964="zákl. přenesená",J964,0)</f>
        <v>0</v>
      </c>
      <c r="BH964" s="240">
        <f>IF(N964="sníž. přenesená",J964,0)</f>
        <v>0</v>
      </c>
      <c r="BI964" s="240">
        <f>IF(N964="nulová",J964,0)</f>
        <v>0</v>
      </c>
      <c r="BJ964" s="18" t="s">
        <v>83</v>
      </c>
      <c r="BK964" s="240">
        <f>ROUND(I964*H964,2)</f>
        <v>0</v>
      </c>
      <c r="BL964" s="18" t="s">
        <v>272</v>
      </c>
      <c r="BM964" s="239" t="s">
        <v>1220</v>
      </c>
    </row>
    <row r="965" s="14" customFormat="1">
      <c r="A965" s="14"/>
      <c r="B965" s="252"/>
      <c r="C965" s="253"/>
      <c r="D965" s="243" t="s">
        <v>183</v>
      </c>
      <c r="E965" s="254" t="s">
        <v>1</v>
      </c>
      <c r="F965" s="255" t="s">
        <v>1221</v>
      </c>
      <c r="G965" s="253"/>
      <c r="H965" s="256">
        <v>1.3500000000000001</v>
      </c>
      <c r="I965" s="257"/>
      <c r="J965" s="253"/>
      <c r="K965" s="253"/>
      <c r="L965" s="258"/>
      <c r="M965" s="259"/>
      <c r="N965" s="260"/>
      <c r="O965" s="260"/>
      <c r="P965" s="260"/>
      <c r="Q965" s="260"/>
      <c r="R965" s="260"/>
      <c r="S965" s="260"/>
      <c r="T965" s="26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2" t="s">
        <v>183</v>
      </c>
      <c r="AU965" s="262" t="s">
        <v>85</v>
      </c>
      <c r="AV965" s="14" t="s">
        <v>85</v>
      </c>
      <c r="AW965" s="14" t="s">
        <v>32</v>
      </c>
      <c r="AX965" s="14" t="s">
        <v>76</v>
      </c>
      <c r="AY965" s="262" t="s">
        <v>174</v>
      </c>
    </row>
    <row r="966" s="14" customFormat="1">
      <c r="A966" s="14"/>
      <c r="B966" s="252"/>
      <c r="C966" s="253"/>
      <c r="D966" s="243" t="s">
        <v>183</v>
      </c>
      <c r="E966" s="254" t="s">
        <v>1</v>
      </c>
      <c r="F966" s="255" t="s">
        <v>1222</v>
      </c>
      <c r="G966" s="253"/>
      <c r="H966" s="256">
        <v>1.3500000000000001</v>
      </c>
      <c r="I966" s="257"/>
      <c r="J966" s="253"/>
      <c r="K966" s="253"/>
      <c r="L966" s="258"/>
      <c r="M966" s="259"/>
      <c r="N966" s="260"/>
      <c r="O966" s="260"/>
      <c r="P966" s="260"/>
      <c r="Q966" s="260"/>
      <c r="R966" s="260"/>
      <c r="S966" s="260"/>
      <c r="T966" s="26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62" t="s">
        <v>183</v>
      </c>
      <c r="AU966" s="262" t="s">
        <v>85</v>
      </c>
      <c r="AV966" s="14" t="s">
        <v>85</v>
      </c>
      <c r="AW966" s="14" t="s">
        <v>32</v>
      </c>
      <c r="AX966" s="14" t="s">
        <v>76</v>
      </c>
      <c r="AY966" s="262" t="s">
        <v>174</v>
      </c>
    </row>
    <row r="967" s="15" customFormat="1">
      <c r="A967" s="15"/>
      <c r="B967" s="263"/>
      <c r="C967" s="264"/>
      <c r="D967" s="243" t="s">
        <v>183</v>
      </c>
      <c r="E967" s="265" t="s">
        <v>1</v>
      </c>
      <c r="F967" s="266" t="s">
        <v>187</v>
      </c>
      <c r="G967" s="264"/>
      <c r="H967" s="267">
        <v>2.7000000000000002</v>
      </c>
      <c r="I967" s="268"/>
      <c r="J967" s="264"/>
      <c r="K967" s="264"/>
      <c r="L967" s="269"/>
      <c r="M967" s="270"/>
      <c r="N967" s="271"/>
      <c r="O967" s="271"/>
      <c r="P967" s="271"/>
      <c r="Q967" s="271"/>
      <c r="R967" s="271"/>
      <c r="S967" s="271"/>
      <c r="T967" s="272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73" t="s">
        <v>183</v>
      </c>
      <c r="AU967" s="273" t="s">
        <v>85</v>
      </c>
      <c r="AV967" s="15" t="s">
        <v>188</v>
      </c>
      <c r="AW967" s="15" t="s">
        <v>32</v>
      </c>
      <c r="AX967" s="15" t="s">
        <v>76</v>
      </c>
      <c r="AY967" s="273" t="s">
        <v>174</v>
      </c>
    </row>
    <row r="968" s="16" customFormat="1">
      <c r="A968" s="16"/>
      <c r="B968" s="274"/>
      <c r="C968" s="275"/>
      <c r="D968" s="243" t="s">
        <v>183</v>
      </c>
      <c r="E968" s="276" t="s">
        <v>1</v>
      </c>
      <c r="F968" s="277" t="s">
        <v>189</v>
      </c>
      <c r="G968" s="275"/>
      <c r="H968" s="278">
        <v>2.7000000000000002</v>
      </c>
      <c r="I968" s="279"/>
      <c r="J968" s="275"/>
      <c r="K968" s="275"/>
      <c r="L968" s="280"/>
      <c r="M968" s="281"/>
      <c r="N968" s="282"/>
      <c r="O968" s="282"/>
      <c r="P968" s="282"/>
      <c r="Q968" s="282"/>
      <c r="R968" s="282"/>
      <c r="S968" s="282"/>
      <c r="T968" s="283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T968" s="284" t="s">
        <v>183</v>
      </c>
      <c r="AU968" s="284" t="s">
        <v>85</v>
      </c>
      <c r="AV968" s="16" t="s">
        <v>181</v>
      </c>
      <c r="AW968" s="16" t="s">
        <v>32</v>
      </c>
      <c r="AX968" s="16" t="s">
        <v>83</v>
      </c>
      <c r="AY968" s="284" t="s">
        <v>174</v>
      </c>
    </row>
    <row r="969" s="2" customFormat="1" ht="24.15" customHeight="1">
      <c r="A969" s="39"/>
      <c r="B969" s="40"/>
      <c r="C969" s="285" t="s">
        <v>1223</v>
      </c>
      <c r="D969" s="285" t="s">
        <v>256</v>
      </c>
      <c r="E969" s="286" t="s">
        <v>1224</v>
      </c>
      <c r="F969" s="287" t="s">
        <v>1225</v>
      </c>
      <c r="G969" s="288" t="s">
        <v>179</v>
      </c>
      <c r="H969" s="289">
        <v>2.7000000000000002</v>
      </c>
      <c r="I969" s="290"/>
      <c r="J969" s="291">
        <f>ROUND(I969*H969,2)</f>
        <v>0</v>
      </c>
      <c r="K969" s="287" t="s">
        <v>180</v>
      </c>
      <c r="L969" s="292"/>
      <c r="M969" s="293" t="s">
        <v>1</v>
      </c>
      <c r="N969" s="294" t="s">
        <v>41</v>
      </c>
      <c r="O969" s="92"/>
      <c r="P969" s="237">
        <f>O969*H969</f>
        <v>0</v>
      </c>
      <c r="Q969" s="237">
        <v>0.027799999999999998</v>
      </c>
      <c r="R969" s="237">
        <f>Q969*H969</f>
        <v>0.075060000000000002</v>
      </c>
      <c r="S969" s="237">
        <v>0</v>
      </c>
      <c r="T969" s="238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9" t="s">
        <v>363</v>
      </c>
      <c r="AT969" s="239" t="s">
        <v>256</v>
      </c>
      <c r="AU969" s="239" t="s">
        <v>85</v>
      </c>
      <c r="AY969" s="18" t="s">
        <v>174</v>
      </c>
      <c r="BE969" s="240">
        <f>IF(N969="základní",J969,0)</f>
        <v>0</v>
      </c>
      <c r="BF969" s="240">
        <f>IF(N969="snížená",J969,0)</f>
        <v>0</v>
      </c>
      <c r="BG969" s="240">
        <f>IF(N969="zákl. přenesená",J969,0)</f>
        <v>0</v>
      </c>
      <c r="BH969" s="240">
        <f>IF(N969="sníž. přenesená",J969,0)</f>
        <v>0</v>
      </c>
      <c r="BI969" s="240">
        <f>IF(N969="nulová",J969,0)</f>
        <v>0</v>
      </c>
      <c r="BJ969" s="18" t="s">
        <v>83</v>
      </c>
      <c r="BK969" s="240">
        <f>ROUND(I969*H969,2)</f>
        <v>0</v>
      </c>
      <c r="BL969" s="18" t="s">
        <v>272</v>
      </c>
      <c r="BM969" s="239" t="s">
        <v>1226</v>
      </c>
    </row>
    <row r="970" s="2" customFormat="1" ht="24.15" customHeight="1">
      <c r="A970" s="39"/>
      <c r="B970" s="40"/>
      <c r="C970" s="228" t="s">
        <v>1227</v>
      </c>
      <c r="D970" s="228" t="s">
        <v>176</v>
      </c>
      <c r="E970" s="229" t="s">
        <v>1228</v>
      </c>
      <c r="F970" s="230" t="s">
        <v>1229</v>
      </c>
      <c r="G970" s="231" t="s">
        <v>179</v>
      </c>
      <c r="H970" s="232">
        <v>67.210999999999999</v>
      </c>
      <c r="I970" s="233"/>
      <c r="J970" s="234">
        <f>ROUND(I970*H970,2)</f>
        <v>0</v>
      </c>
      <c r="K970" s="230" t="s">
        <v>180</v>
      </c>
      <c r="L970" s="45"/>
      <c r="M970" s="235" t="s">
        <v>1</v>
      </c>
      <c r="N970" s="236" t="s">
        <v>41</v>
      </c>
      <c r="O970" s="92"/>
      <c r="P970" s="237">
        <f>O970*H970</f>
        <v>0</v>
      </c>
      <c r="Q970" s="237">
        <v>0.00038000000000000002</v>
      </c>
      <c r="R970" s="237">
        <f>Q970*H970</f>
        <v>0.025540179999999999</v>
      </c>
      <c r="S970" s="237">
        <v>0</v>
      </c>
      <c r="T970" s="238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9" t="s">
        <v>272</v>
      </c>
      <c r="AT970" s="239" t="s">
        <v>176</v>
      </c>
      <c r="AU970" s="239" t="s">
        <v>85</v>
      </c>
      <c r="AY970" s="18" t="s">
        <v>174</v>
      </c>
      <c r="BE970" s="240">
        <f>IF(N970="základní",J970,0)</f>
        <v>0</v>
      </c>
      <c r="BF970" s="240">
        <f>IF(N970="snížená",J970,0)</f>
        <v>0</v>
      </c>
      <c r="BG970" s="240">
        <f>IF(N970="zákl. přenesená",J970,0)</f>
        <v>0</v>
      </c>
      <c r="BH970" s="240">
        <f>IF(N970="sníž. přenesená",J970,0)</f>
        <v>0</v>
      </c>
      <c r="BI970" s="240">
        <f>IF(N970="nulová",J970,0)</f>
        <v>0</v>
      </c>
      <c r="BJ970" s="18" t="s">
        <v>83</v>
      </c>
      <c r="BK970" s="240">
        <f>ROUND(I970*H970,2)</f>
        <v>0</v>
      </c>
      <c r="BL970" s="18" t="s">
        <v>272</v>
      </c>
      <c r="BM970" s="239" t="s">
        <v>1230</v>
      </c>
    </row>
    <row r="971" s="14" customFormat="1">
      <c r="A971" s="14"/>
      <c r="B971" s="252"/>
      <c r="C971" s="253"/>
      <c r="D971" s="243" t="s">
        <v>183</v>
      </c>
      <c r="E971" s="254" t="s">
        <v>1</v>
      </c>
      <c r="F971" s="255" t="s">
        <v>1231</v>
      </c>
      <c r="G971" s="253"/>
      <c r="H971" s="256">
        <v>52.439999999999998</v>
      </c>
      <c r="I971" s="257"/>
      <c r="J971" s="253"/>
      <c r="K971" s="253"/>
      <c r="L971" s="258"/>
      <c r="M971" s="259"/>
      <c r="N971" s="260"/>
      <c r="O971" s="260"/>
      <c r="P971" s="260"/>
      <c r="Q971" s="260"/>
      <c r="R971" s="260"/>
      <c r="S971" s="260"/>
      <c r="T971" s="26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2" t="s">
        <v>183</v>
      </c>
      <c r="AU971" s="262" t="s">
        <v>85</v>
      </c>
      <c r="AV971" s="14" t="s">
        <v>85</v>
      </c>
      <c r="AW971" s="14" t="s">
        <v>32</v>
      </c>
      <c r="AX971" s="14" t="s">
        <v>76</v>
      </c>
      <c r="AY971" s="262" t="s">
        <v>174</v>
      </c>
    </row>
    <row r="972" s="14" customFormat="1">
      <c r="A972" s="14"/>
      <c r="B972" s="252"/>
      <c r="C972" s="253"/>
      <c r="D972" s="243" t="s">
        <v>183</v>
      </c>
      <c r="E972" s="254" t="s">
        <v>1</v>
      </c>
      <c r="F972" s="255" t="s">
        <v>1232</v>
      </c>
      <c r="G972" s="253"/>
      <c r="H972" s="256">
        <v>2.2799999999999998</v>
      </c>
      <c r="I972" s="257"/>
      <c r="J972" s="253"/>
      <c r="K972" s="253"/>
      <c r="L972" s="258"/>
      <c r="M972" s="259"/>
      <c r="N972" s="260"/>
      <c r="O972" s="260"/>
      <c r="P972" s="260"/>
      <c r="Q972" s="260"/>
      <c r="R972" s="260"/>
      <c r="S972" s="260"/>
      <c r="T972" s="261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2" t="s">
        <v>183</v>
      </c>
      <c r="AU972" s="262" t="s">
        <v>85</v>
      </c>
      <c r="AV972" s="14" t="s">
        <v>85</v>
      </c>
      <c r="AW972" s="14" t="s">
        <v>32</v>
      </c>
      <c r="AX972" s="14" t="s">
        <v>76</v>
      </c>
      <c r="AY972" s="262" t="s">
        <v>174</v>
      </c>
    </row>
    <row r="973" s="14" customFormat="1">
      <c r="A973" s="14"/>
      <c r="B973" s="252"/>
      <c r="C973" s="253"/>
      <c r="D973" s="243" t="s">
        <v>183</v>
      </c>
      <c r="E973" s="254" t="s">
        <v>1</v>
      </c>
      <c r="F973" s="255" t="s">
        <v>1233</v>
      </c>
      <c r="G973" s="253"/>
      <c r="H973" s="256">
        <v>10.776</v>
      </c>
      <c r="I973" s="257"/>
      <c r="J973" s="253"/>
      <c r="K973" s="253"/>
      <c r="L973" s="258"/>
      <c r="M973" s="259"/>
      <c r="N973" s="260"/>
      <c r="O973" s="260"/>
      <c r="P973" s="260"/>
      <c r="Q973" s="260"/>
      <c r="R973" s="260"/>
      <c r="S973" s="260"/>
      <c r="T973" s="261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2" t="s">
        <v>183</v>
      </c>
      <c r="AU973" s="262" t="s">
        <v>85</v>
      </c>
      <c r="AV973" s="14" t="s">
        <v>85</v>
      </c>
      <c r="AW973" s="14" t="s">
        <v>32</v>
      </c>
      <c r="AX973" s="14" t="s">
        <v>76</v>
      </c>
      <c r="AY973" s="262" t="s">
        <v>174</v>
      </c>
    </row>
    <row r="974" s="14" customFormat="1">
      <c r="A974" s="14"/>
      <c r="B974" s="252"/>
      <c r="C974" s="253"/>
      <c r="D974" s="243" t="s">
        <v>183</v>
      </c>
      <c r="E974" s="254" t="s">
        <v>1</v>
      </c>
      <c r="F974" s="255" t="s">
        <v>1234</v>
      </c>
      <c r="G974" s="253"/>
      <c r="H974" s="256">
        <v>1.7150000000000001</v>
      </c>
      <c r="I974" s="257"/>
      <c r="J974" s="253"/>
      <c r="K974" s="253"/>
      <c r="L974" s="258"/>
      <c r="M974" s="259"/>
      <c r="N974" s="260"/>
      <c r="O974" s="260"/>
      <c r="P974" s="260"/>
      <c r="Q974" s="260"/>
      <c r="R974" s="260"/>
      <c r="S974" s="260"/>
      <c r="T974" s="261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2" t="s">
        <v>183</v>
      </c>
      <c r="AU974" s="262" t="s">
        <v>85</v>
      </c>
      <c r="AV974" s="14" t="s">
        <v>85</v>
      </c>
      <c r="AW974" s="14" t="s">
        <v>32</v>
      </c>
      <c r="AX974" s="14" t="s">
        <v>76</v>
      </c>
      <c r="AY974" s="262" t="s">
        <v>174</v>
      </c>
    </row>
    <row r="975" s="15" customFormat="1">
      <c r="A975" s="15"/>
      <c r="B975" s="263"/>
      <c r="C975" s="264"/>
      <c r="D975" s="243" t="s">
        <v>183</v>
      </c>
      <c r="E975" s="265" t="s">
        <v>1</v>
      </c>
      <c r="F975" s="266" t="s">
        <v>187</v>
      </c>
      <c r="G975" s="264"/>
      <c r="H975" s="267">
        <v>67.210999999999999</v>
      </c>
      <c r="I975" s="268"/>
      <c r="J975" s="264"/>
      <c r="K975" s="264"/>
      <c r="L975" s="269"/>
      <c r="M975" s="270"/>
      <c r="N975" s="271"/>
      <c r="O975" s="271"/>
      <c r="P975" s="271"/>
      <c r="Q975" s="271"/>
      <c r="R975" s="271"/>
      <c r="S975" s="271"/>
      <c r="T975" s="272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3" t="s">
        <v>183</v>
      </c>
      <c r="AU975" s="273" t="s">
        <v>85</v>
      </c>
      <c r="AV975" s="15" t="s">
        <v>188</v>
      </c>
      <c r="AW975" s="15" t="s">
        <v>32</v>
      </c>
      <c r="AX975" s="15" t="s">
        <v>76</v>
      </c>
      <c r="AY975" s="273" t="s">
        <v>174</v>
      </c>
    </row>
    <row r="976" s="16" customFormat="1">
      <c r="A976" s="16"/>
      <c r="B976" s="274"/>
      <c r="C976" s="275"/>
      <c r="D976" s="243" t="s">
        <v>183</v>
      </c>
      <c r="E976" s="276" t="s">
        <v>1</v>
      </c>
      <c r="F976" s="277" t="s">
        <v>189</v>
      </c>
      <c r="G976" s="275"/>
      <c r="H976" s="278">
        <v>67.210999999999999</v>
      </c>
      <c r="I976" s="279"/>
      <c r="J976" s="275"/>
      <c r="K976" s="275"/>
      <c r="L976" s="280"/>
      <c r="M976" s="281"/>
      <c r="N976" s="282"/>
      <c r="O976" s="282"/>
      <c r="P976" s="282"/>
      <c r="Q976" s="282"/>
      <c r="R976" s="282"/>
      <c r="S976" s="282"/>
      <c r="T976" s="283"/>
      <c r="U976" s="16"/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T976" s="284" t="s">
        <v>183</v>
      </c>
      <c r="AU976" s="284" t="s">
        <v>85</v>
      </c>
      <c r="AV976" s="16" t="s">
        <v>181</v>
      </c>
      <c r="AW976" s="16" t="s">
        <v>32</v>
      </c>
      <c r="AX976" s="16" t="s">
        <v>83</v>
      </c>
      <c r="AY976" s="284" t="s">
        <v>174</v>
      </c>
    </row>
    <row r="977" s="2" customFormat="1" ht="24.15" customHeight="1">
      <c r="A977" s="39"/>
      <c r="B977" s="40"/>
      <c r="C977" s="285" t="s">
        <v>1235</v>
      </c>
      <c r="D977" s="285" t="s">
        <v>256</v>
      </c>
      <c r="E977" s="286" t="s">
        <v>1236</v>
      </c>
      <c r="F977" s="287" t="s">
        <v>1237</v>
      </c>
      <c r="G977" s="288" t="s">
        <v>179</v>
      </c>
      <c r="H977" s="289">
        <v>67.210999999999999</v>
      </c>
      <c r="I977" s="290"/>
      <c r="J977" s="291">
        <f>ROUND(I977*H977,2)</f>
        <v>0</v>
      </c>
      <c r="K977" s="287" t="s">
        <v>180</v>
      </c>
      <c r="L977" s="292"/>
      <c r="M977" s="293" t="s">
        <v>1</v>
      </c>
      <c r="N977" s="294" t="s">
        <v>41</v>
      </c>
      <c r="O977" s="92"/>
      <c r="P977" s="237">
        <f>O977*H977</f>
        <v>0</v>
      </c>
      <c r="Q977" s="237">
        <v>0.02741</v>
      </c>
      <c r="R977" s="237">
        <f>Q977*H977</f>
        <v>1.8422535099999999</v>
      </c>
      <c r="S977" s="237">
        <v>0</v>
      </c>
      <c r="T977" s="238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9" t="s">
        <v>363</v>
      </c>
      <c r="AT977" s="239" t="s">
        <v>256</v>
      </c>
      <c r="AU977" s="239" t="s">
        <v>85</v>
      </c>
      <c r="AY977" s="18" t="s">
        <v>174</v>
      </c>
      <c r="BE977" s="240">
        <f>IF(N977="základní",J977,0)</f>
        <v>0</v>
      </c>
      <c r="BF977" s="240">
        <f>IF(N977="snížená",J977,0)</f>
        <v>0</v>
      </c>
      <c r="BG977" s="240">
        <f>IF(N977="zákl. přenesená",J977,0)</f>
        <v>0</v>
      </c>
      <c r="BH977" s="240">
        <f>IF(N977="sníž. přenesená",J977,0)</f>
        <v>0</v>
      </c>
      <c r="BI977" s="240">
        <f>IF(N977="nulová",J977,0)</f>
        <v>0</v>
      </c>
      <c r="BJ977" s="18" t="s">
        <v>83</v>
      </c>
      <c r="BK977" s="240">
        <f>ROUND(I977*H977,2)</f>
        <v>0</v>
      </c>
      <c r="BL977" s="18" t="s">
        <v>272</v>
      </c>
      <c r="BM977" s="239" t="s">
        <v>1238</v>
      </c>
    </row>
    <row r="978" s="2" customFormat="1" ht="24.15" customHeight="1">
      <c r="A978" s="39"/>
      <c r="B978" s="40"/>
      <c r="C978" s="228" t="s">
        <v>1239</v>
      </c>
      <c r="D978" s="228" t="s">
        <v>176</v>
      </c>
      <c r="E978" s="229" t="s">
        <v>1240</v>
      </c>
      <c r="F978" s="230" t="s">
        <v>1241</v>
      </c>
      <c r="G978" s="231" t="s">
        <v>179</v>
      </c>
      <c r="H978" s="232">
        <v>502.69299999999998</v>
      </c>
      <c r="I978" s="233"/>
      <c r="J978" s="234">
        <f>ROUND(I978*H978,2)</f>
        <v>0</v>
      </c>
      <c r="K978" s="230" t="s">
        <v>180</v>
      </c>
      <c r="L978" s="45"/>
      <c r="M978" s="235" t="s">
        <v>1</v>
      </c>
      <c r="N978" s="236" t="s">
        <v>41</v>
      </c>
      <c r="O978" s="92"/>
      <c r="P978" s="237">
        <f>O978*H978</f>
        <v>0</v>
      </c>
      <c r="Q978" s="237">
        <v>0.00012999999999999999</v>
      </c>
      <c r="R978" s="237">
        <f>Q978*H978</f>
        <v>0.065350089999999986</v>
      </c>
      <c r="S978" s="237">
        <v>0</v>
      </c>
      <c r="T978" s="238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9" t="s">
        <v>272</v>
      </c>
      <c r="AT978" s="239" t="s">
        <v>176</v>
      </c>
      <c r="AU978" s="239" t="s">
        <v>85</v>
      </c>
      <c r="AY978" s="18" t="s">
        <v>174</v>
      </c>
      <c r="BE978" s="240">
        <f>IF(N978="základní",J978,0)</f>
        <v>0</v>
      </c>
      <c r="BF978" s="240">
        <f>IF(N978="snížená",J978,0)</f>
        <v>0</v>
      </c>
      <c r="BG978" s="240">
        <f>IF(N978="zákl. přenesená",J978,0)</f>
        <v>0</v>
      </c>
      <c r="BH978" s="240">
        <f>IF(N978="sníž. přenesená",J978,0)</f>
        <v>0</v>
      </c>
      <c r="BI978" s="240">
        <f>IF(N978="nulová",J978,0)</f>
        <v>0</v>
      </c>
      <c r="BJ978" s="18" t="s">
        <v>83</v>
      </c>
      <c r="BK978" s="240">
        <f>ROUND(I978*H978,2)</f>
        <v>0</v>
      </c>
      <c r="BL978" s="18" t="s">
        <v>272</v>
      </c>
      <c r="BM978" s="239" t="s">
        <v>1242</v>
      </c>
    </row>
    <row r="979" s="14" customFormat="1">
      <c r="A979" s="14"/>
      <c r="B979" s="252"/>
      <c r="C979" s="253"/>
      <c r="D979" s="243" t="s">
        <v>183</v>
      </c>
      <c r="E979" s="254" t="s">
        <v>1</v>
      </c>
      <c r="F979" s="255" t="s">
        <v>1243</v>
      </c>
      <c r="G979" s="253"/>
      <c r="H979" s="256">
        <v>3.7799999999999998</v>
      </c>
      <c r="I979" s="257"/>
      <c r="J979" s="253"/>
      <c r="K979" s="253"/>
      <c r="L979" s="258"/>
      <c r="M979" s="259"/>
      <c r="N979" s="260"/>
      <c r="O979" s="260"/>
      <c r="P979" s="260"/>
      <c r="Q979" s="260"/>
      <c r="R979" s="260"/>
      <c r="S979" s="260"/>
      <c r="T979" s="261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2" t="s">
        <v>183</v>
      </c>
      <c r="AU979" s="262" t="s">
        <v>85</v>
      </c>
      <c r="AV979" s="14" t="s">
        <v>85</v>
      </c>
      <c r="AW979" s="14" t="s">
        <v>32</v>
      </c>
      <c r="AX979" s="14" t="s">
        <v>76</v>
      </c>
      <c r="AY979" s="262" t="s">
        <v>174</v>
      </c>
    </row>
    <row r="980" s="14" customFormat="1">
      <c r="A980" s="14"/>
      <c r="B980" s="252"/>
      <c r="C980" s="253"/>
      <c r="D980" s="243" t="s">
        <v>183</v>
      </c>
      <c r="E980" s="254" t="s">
        <v>1</v>
      </c>
      <c r="F980" s="255" t="s">
        <v>1244</v>
      </c>
      <c r="G980" s="253"/>
      <c r="H980" s="256">
        <v>10.800000000000001</v>
      </c>
      <c r="I980" s="257"/>
      <c r="J980" s="253"/>
      <c r="K980" s="253"/>
      <c r="L980" s="258"/>
      <c r="M980" s="259"/>
      <c r="N980" s="260"/>
      <c r="O980" s="260"/>
      <c r="P980" s="260"/>
      <c r="Q980" s="260"/>
      <c r="R980" s="260"/>
      <c r="S980" s="260"/>
      <c r="T980" s="261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2" t="s">
        <v>183</v>
      </c>
      <c r="AU980" s="262" t="s">
        <v>85</v>
      </c>
      <c r="AV980" s="14" t="s">
        <v>85</v>
      </c>
      <c r="AW980" s="14" t="s">
        <v>32</v>
      </c>
      <c r="AX980" s="14" t="s">
        <v>76</v>
      </c>
      <c r="AY980" s="262" t="s">
        <v>174</v>
      </c>
    </row>
    <row r="981" s="14" customFormat="1">
      <c r="A981" s="14"/>
      <c r="B981" s="252"/>
      <c r="C981" s="253"/>
      <c r="D981" s="243" t="s">
        <v>183</v>
      </c>
      <c r="E981" s="254" t="s">
        <v>1</v>
      </c>
      <c r="F981" s="255" t="s">
        <v>1245</v>
      </c>
      <c r="G981" s="253"/>
      <c r="H981" s="256">
        <v>3.7799999999999998</v>
      </c>
      <c r="I981" s="257"/>
      <c r="J981" s="253"/>
      <c r="K981" s="253"/>
      <c r="L981" s="258"/>
      <c r="M981" s="259"/>
      <c r="N981" s="260"/>
      <c r="O981" s="260"/>
      <c r="P981" s="260"/>
      <c r="Q981" s="260"/>
      <c r="R981" s="260"/>
      <c r="S981" s="260"/>
      <c r="T981" s="261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62" t="s">
        <v>183</v>
      </c>
      <c r="AU981" s="262" t="s">
        <v>85</v>
      </c>
      <c r="AV981" s="14" t="s">
        <v>85</v>
      </c>
      <c r="AW981" s="14" t="s">
        <v>32</v>
      </c>
      <c r="AX981" s="14" t="s">
        <v>76</v>
      </c>
      <c r="AY981" s="262" t="s">
        <v>174</v>
      </c>
    </row>
    <row r="982" s="14" customFormat="1">
      <c r="A982" s="14"/>
      <c r="B982" s="252"/>
      <c r="C982" s="253"/>
      <c r="D982" s="243" t="s">
        <v>183</v>
      </c>
      <c r="E982" s="254" t="s">
        <v>1</v>
      </c>
      <c r="F982" s="255" t="s">
        <v>1246</v>
      </c>
      <c r="G982" s="253"/>
      <c r="H982" s="256">
        <v>3.7799999999999998</v>
      </c>
      <c r="I982" s="257"/>
      <c r="J982" s="253"/>
      <c r="K982" s="253"/>
      <c r="L982" s="258"/>
      <c r="M982" s="259"/>
      <c r="N982" s="260"/>
      <c r="O982" s="260"/>
      <c r="P982" s="260"/>
      <c r="Q982" s="260"/>
      <c r="R982" s="260"/>
      <c r="S982" s="260"/>
      <c r="T982" s="26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62" t="s">
        <v>183</v>
      </c>
      <c r="AU982" s="262" t="s">
        <v>85</v>
      </c>
      <c r="AV982" s="14" t="s">
        <v>85</v>
      </c>
      <c r="AW982" s="14" t="s">
        <v>32</v>
      </c>
      <c r="AX982" s="14" t="s">
        <v>76</v>
      </c>
      <c r="AY982" s="262" t="s">
        <v>174</v>
      </c>
    </row>
    <row r="983" s="14" customFormat="1">
      <c r="A983" s="14"/>
      <c r="B983" s="252"/>
      <c r="C983" s="253"/>
      <c r="D983" s="243" t="s">
        <v>183</v>
      </c>
      <c r="E983" s="254" t="s">
        <v>1</v>
      </c>
      <c r="F983" s="255" t="s">
        <v>1247</v>
      </c>
      <c r="G983" s="253"/>
      <c r="H983" s="256">
        <v>3.7799999999999998</v>
      </c>
      <c r="I983" s="257"/>
      <c r="J983" s="253"/>
      <c r="K983" s="253"/>
      <c r="L983" s="258"/>
      <c r="M983" s="259"/>
      <c r="N983" s="260"/>
      <c r="O983" s="260"/>
      <c r="P983" s="260"/>
      <c r="Q983" s="260"/>
      <c r="R983" s="260"/>
      <c r="S983" s="260"/>
      <c r="T983" s="261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2" t="s">
        <v>183</v>
      </c>
      <c r="AU983" s="262" t="s">
        <v>85</v>
      </c>
      <c r="AV983" s="14" t="s">
        <v>85</v>
      </c>
      <c r="AW983" s="14" t="s">
        <v>32</v>
      </c>
      <c r="AX983" s="14" t="s">
        <v>76</v>
      </c>
      <c r="AY983" s="262" t="s">
        <v>174</v>
      </c>
    </row>
    <row r="984" s="14" customFormat="1">
      <c r="A984" s="14"/>
      <c r="B984" s="252"/>
      <c r="C984" s="253"/>
      <c r="D984" s="243" t="s">
        <v>183</v>
      </c>
      <c r="E984" s="254" t="s">
        <v>1</v>
      </c>
      <c r="F984" s="255" t="s">
        <v>1248</v>
      </c>
      <c r="G984" s="253"/>
      <c r="H984" s="256">
        <v>5.3890000000000002</v>
      </c>
      <c r="I984" s="257"/>
      <c r="J984" s="253"/>
      <c r="K984" s="253"/>
      <c r="L984" s="258"/>
      <c r="M984" s="259"/>
      <c r="N984" s="260"/>
      <c r="O984" s="260"/>
      <c r="P984" s="260"/>
      <c r="Q984" s="260"/>
      <c r="R984" s="260"/>
      <c r="S984" s="260"/>
      <c r="T984" s="26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2" t="s">
        <v>183</v>
      </c>
      <c r="AU984" s="262" t="s">
        <v>85</v>
      </c>
      <c r="AV984" s="14" t="s">
        <v>85</v>
      </c>
      <c r="AW984" s="14" t="s">
        <v>32</v>
      </c>
      <c r="AX984" s="14" t="s">
        <v>76</v>
      </c>
      <c r="AY984" s="262" t="s">
        <v>174</v>
      </c>
    </row>
    <row r="985" s="14" customFormat="1">
      <c r="A985" s="14"/>
      <c r="B985" s="252"/>
      <c r="C985" s="253"/>
      <c r="D985" s="243" t="s">
        <v>183</v>
      </c>
      <c r="E985" s="254" t="s">
        <v>1</v>
      </c>
      <c r="F985" s="255" t="s">
        <v>1249</v>
      </c>
      <c r="G985" s="253"/>
      <c r="H985" s="256">
        <v>95.933000000000007</v>
      </c>
      <c r="I985" s="257"/>
      <c r="J985" s="253"/>
      <c r="K985" s="253"/>
      <c r="L985" s="258"/>
      <c r="M985" s="259"/>
      <c r="N985" s="260"/>
      <c r="O985" s="260"/>
      <c r="P985" s="260"/>
      <c r="Q985" s="260"/>
      <c r="R985" s="260"/>
      <c r="S985" s="260"/>
      <c r="T985" s="261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2" t="s">
        <v>183</v>
      </c>
      <c r="AU985" s="262" t="s">
        <v>85</v>
      </c>
      <c r="AV985" s="14" t="s">
        <v>85</v>
      </c>
      <c r="AW985" s="14" t="s">
        <v>32</v>
      </c>
      <c r="AX985" s="14" t="s">
        <v>76</v>
      </c>
      <c r="AY985" s="262" t="s">
        <v>174</v>
      </c>
    </row>
    <row r="986" s="14" customFormat="1">
      <c r="A986" s="14"/>
      <c r="B986" s="252"/>
      <c r="C986" s="253"/>
      <c r="D986" s="243" t="s">
        <v>183</v>
      </c>
      <c r="E986" s="254" t="s">
        <v>1</v>
      </c>
      <c r="F986" s="255" t="s">
        <v>1250</v>
      </c>
      <c r="G986" s="253"/>
      <c r="H986" s="256">
        <v>149.06399999999999</v>
      </c>
      <c r="I986" s="257"/>
      <c r="J986" s="253"/>
      <c r="K986" s="253"/>
      <c r="L986" s="258"/>
      <c r="M986" s="259"/>
      <c r="N986" s="260"/>
      <c r="O986" s="260"/>
      <c r="P986" s="260"/>
      <c r="Q986" s="260"/>
      <c r="R986" s="260"/>
      <c r="S986" s="260"/>
      <c r="T986" s="26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62" t="s">
        <v>183</v>
      </c>
      <c r="AU986" s="262" t="s">
        <v>85</v>
      </c>
      <c r="AV986" s="14" t="s">
        <v>85</v>
      </c>
      <c r="AW986" s="14" t="s">
        <v>32</v>
      </c>
      <c r="AX986" s="14" t="s">
        <v>76</v>
      </c>
      <c r="AY986" s="262" t="s">
        <v>174</v>
      </c>
    </row>
    <row r="987" s="14" customFormat="1">
      <c r="A987" s="14"/>
      <c r="B987" s="252"/>
      <c r="C987" s="253"/>
      <c r="D987" s="243" t="s">
        <v>183</v>
      </c>
      <c r="E987" s="254" t="s">
        <v>1</v>
      </c>
      <c r="F987" s="255" t="s">
        <v>1251</v>
      </c>
      <c r="G987" s="253"/>
      <c r="H987" s="256">
        <v>140.93299999999999</v>
      </c>
      <c r="I987" s="257"/>
      <c r="J987" s="253"/>
      <c r="K987" s="253"/>
      <c r="L987" s="258"/>
      <c r="M987" s="259"/>
      <c r="N987" s="260"/>
      <c r="O987" s="260"/>
      <c r="P987" s="260"/>
      <c r="Q987" s="260"/>
      <c r="R987" s="260"/>
      <c r="S987" s="260"/>
      <c r="T987" s="26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62" t="s">
        <v>183</v>
      </c>
      <c r="AU987" s="262" t="s">
        <v>85</v>
      </c>
      <c r="AV987" s="14" t="s">
        <v>85</v>
      </c>
      <c r="AW987" s="14" t="s">
        <v>32</v>
      </c>
      <c r="AX987" s="14" t="s">
        <v>76</v>
      </c>
      <c r="AY987" s="262" t="s">
        <v>174</v>
      </c>
    </row>
    <row r="988" s="14" customFormat="1">
      <c r="A988" s="14"/>
      <c r="B988" s="252"/>
      <c r="C988" s="253"/>
      <c r="D988" s="243" t="s">
        <v>183</v>
      </c>
      <c r="E988" s="254" t="s">
        <v>1</v>
      </c>
      <c r="F988" s="255" t="s">
        <v>1252</v>
      </c>
      <c r="G988" s="253"/>
      <c r="H988" s="256">
        <v>5.4210000000000003</v>
      </c>
      <c r="I988" s="257"/>
      <c r="J988" s="253"/>
      <c r="K988" s="253"/>
      <c r="L988" s="258"/>
      <c r="M988" s="259"/>
      <c r="N988" s="260"/>
      <c r="O988" s="260"/>
      <c r="P988" s="260"/>
      <c r="Q988" s="260"/>
      <c r="R988" s="260"/>
      <c r="S988" s="260"/>
      <c r="T988" s="26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2" t="s">
        <v>183</v>
      </c>
      <c r="AU988" s="262" t="s">
        <v>85</v>
      </c>
      <c r="AV988" s="14" t="s">
        <v>85</v>
      </c>
      <c r="AW988" s="14" t="s">
        <v>32</v>
      </c>
      <c r="AX988" s="14" t="s">
        <v>76</v>
      </c>
      <c r="AY988" s="262" t="s">
        <v>174</v>
      </c>
    </row>
    <row r="989" s="14" customFormat="1">
      <c r="A989" s="14"/>
      <c r="B989" s="252"/>
      <c r="C989" s="253"/>
      <c r="D989" s="243" t="s">
        <v>183</v>
      </c>
      <c r="E989" s="254" t="s">
        <v>1</v>
      </c>
      <c r="F989" s="255" t="s">
        <v>1253</v>
      </c>
      <c r="G989" s="253"/>
      <c r="H989" s="256">
        <v>5.4210000000000003</v>
      </c>
      <c r="I989" s="257"/>
      <c r="J989" s="253"/>
      <c r="K989" s="253"/>
      <c r="L989" s="258"/>
      <c r="M989" s="259"/>
      <c r="N989" s="260"/>
      <c r="O989" s="260"/>
      <c r="P989" s="260"/>
      <c r="Q989" s="260"/>
      <c r="R989" s="260"/>
      <c r="S989" s="260"/>
      <c r="T989" s="261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2" t="s">
        <v>183</v>
      </c>
      <c r="AU989" s="262" t="s">
        <v>85</v>
      </c>
      <c r="AV989" s="14" t="s">
        <v>85</v>
      </c>
      <c r="AW989" s="14" t="s">
        <v>32</v>
      </c>
      <c r="AX989" s="14" t="s">
        <v>76</v>
      </c>
      <c r="AY989" s="262" t="s">
        <v>174</v>
      </c>
    </row>
    <row r="990" s="14" customFormat="1">
      <c r="A990" s="14"/>
      <c r="B990" s="252"/>
      <c r="C990" s="253"/>
      <c r="D990" s="243" t="s">
        <v>183</v>
      </c>
      <c r="E990" s="254" t="s">
        <v>1</v>
      </c>
      <c r="F990" s="255" t="s">
        <v>1254</v>
      </c>
      <c r="G990" s="253"/>
      <c r="H990" s="256">
        <v>74.611999999999995</v>
      </c>
      <c r="I990" s="257"/>
      <c r="J990" s="253"/>
      <c r="K990" s="253"/>
      <c r="L990" s="258"/>
      <c r="M990" s="259"/>
      <c r="N990" s="260"/>
      <c r="O990" s="260"/>
      <c r="P990" s="260"/>
      <c r="Q990" s="260"/>
      <c r="R990" s="260"/>
      <c r="S990" s="260"/>
      <c r="T990" s="26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2" t="s">
        <v>183</v>
      </c>
      <c r="AU990" s="262" t="s">
        <v>85</v>
      </c>
      <c r="AV990" s="14" t="s">
        <v>85</v>
      </c>
      <c r="AW990" s="14" t="s">
        <v>32</v>
      </c>
      <c r="AX990" s="14" t="s">
        <v>76</v>
      </c>
      <c r="AY990" s="262" t="s">
        <v>174</v>
      </c>
    </row>
    <row r="991" s="15" customFormat="1">
      <c r="A991" s="15"/>
      <c r="B991" s="263"/>
      <c r="C991" s="264"/>
      <c r="D991" s="243" t="s">
        <v>183</v>
      </c>
      <c r="E991" s="265" t="s">
        <v>1</v>
      </c>
      <c r="F991" s="266" t="s">
        <v>187</v>
      </c>
      <c r="G991" s="264"/>
      <c r="H991" s="267">
        <v>502.69299999999998</v>
      </c>
      <c r="I991" s="268"/>
      <c r="J991" s="264"/>
      <c r="K991" s="264"/>
      <c r="L991" s="269"/>
      <c r="M991" s="270"/>
      <c r="N991" s="271"/>
      <c r="O991" s="271"/>
      <c r="P991" s="271"/>
      <c r="Q991" s="271"/>
      <c r="R991" s="271"/>
      <c r="S991" s="271"/>
      <c r="T991" s="272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73" t="s">
        <v>183</v>
      </c>
      <c r="AU991" s="273" t="s">
        <v>85</v>
      </c>
      <c r="AV991" s="15" t="s">
        <v>188</v>
      </c>
      <c r="AW991" s="15" t="s">
        <v>32</v>
      </c>
      <c r="AX991" s="15" t="s">
        <v>76</v>
      </c>
      <c r="AY991" s="273" t="s">
        <v>174</v>
      </c>
    </row>
    <row r="992" s="16" customFormat="1">
      <c r="A992" s="16"/>
      <c r="B992" s="274"/>
      <c r="C992" s="275"/>
      <c r="D992" s="243" t="s">
        <v>183</v>
      </c>
      <c r="E992" s="276" t="s">
        <v>1</v>
      </c>
      <c r="F992" s="277" t="s">
        <v>189</v>
      </c>
      <c r="G992" s="275"/>
      <c r="H992" s="278">
        <v>502.69299999999998</v>
      </c>
      <c r="I992" s="279"/>
      <c r="J992" s="275"/>
      <c r="K992" s="275"/>
      <c r="L992" s="280"/>
      <c r="M992" s="281"/>
      <c r="N992" s="282"/>
      <c r="O992" s="282"/>
      <c r="P992" s="282"/>
      <c r="Q992" s="282"/>
      <c r="R992" s="282"/>
      <c r="S992" s="282"/>
      <c r="T992" s="283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T992" s="284" t="s">
        <v>183</v>
      </c>
      <c r="AU992" s="284" t="s">
        <v>85</v>
      </c>
      <c r="AV992" s="16" t="s">
        <v>181</v>
      </c>
      <c r="AW992" s="16" t="s">
        <v>32</v>
      </c>
      <c r="AX992" s="16" t="s">
        <v>83</v>
      </c>
      <c r="AY992" s="284" t="s">
        <v>174</v>
      </c>
    </row>
    <row r="993" s="2" customFormat="1" ht="24.15" customHeight="1">
      <c r="A993" s="39"/>
      <c r="B993" s="40"/>
      <c r="C993" s="285" t="s">
        <v>1255</v>
      </c>
      <c r="D993" s="285" t="s">
        <v>256</v>
      </c>
      <c r="E993" s="286" t="s">
        <v>1224</v>
      </c>
      <c r="F993" s="287" t="s">
        <v>1225</v>
      </c>
      <c r="G993" s="288" t="s">
        <v>179</v>
      </c>
      <c r="H993" s="289">
        <v>31.309000000000001</v>
      </c>
      <c r="I993" s="290"/>
      <c r="J993" s="291">
        <f>ROUND(I993*H993,2)</f>
        <v>0</v>
      </c>
      <c r="K993" s="287" t="s">
        <v>180</v>
      </c>
      <c r="L993" s="292"/>
      <c r="M993" s="293" t="s">
        <v>1</v>
      </c>
      <c r="N993" s="294" t="s">
        <v>41</v>
      </c>
      <c r="O993" s="92"/>
      <c r="P993" s="237">
        <f>O993*H993</f>
        <v>0</v>
      </c>
      <c r="Q993" s="237">
        <v>0.027799999999999998</v>
      </c>
      <c r="R993" s="237">
        <f>Q993*H993</f>
        <v>0.8703902</v>
      </c>
      <c r="S993" s="237">
        <v>0</v>
      </c>
      <c r="T993" s="238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9" t="s">
        <v>363</v>
      </c>
      <c r="AT993" s="239" t="s">
        <v>256</v>
      </c>
      <c r="AU993" s="239" t="s">
        <v>85</v>
      </c>
      <c r="AY993" s="18" t="s">
        <v>174</v>
      </c>
      <c r="BE993" s="240">
        <f>IF(N993="základní",J993,0)</f>
        <v>0</v>
      </c>
      <c r="BF993" s="240">
        <f>IF(N993="snížená",J993,0)</f>
        <v>0</v>
      </c>
      <c r="BG993" s="240">
        <f>IF(N993="zákl. přenesená",J993,0)</f>
        <v>0</v>
      </c>
      <c r="BH993" s="240">
        <f>IF(N993="sníž. přenesená",J993,0)</f>
        <v>0</v>
      </c>
      <c r="BI993" s="240">
        <f>IF(N993="nulová",J993,0)</f>
        <v>0</v>
      </c>
      <c r="BJ993" s="18" t="s">
        <v>83</v>
      </c>
      <c r="BK993" s="240">
        <f>ROUND(I993*H993,2)</f>
        <v>0</v>
      </c>
      <c r="BL993" s="18" t="s">
        <v>272</v>
      </c>
      <c r="BM993" s="239" t="s">
        <v>1256</v>
      </c>
    </row>
    <row r="994" s="14" customFormat="1">
      <c r="A994" s="14"/>
      <c r="B994" s="252"/>
      <c r="C994" s="253"/>
      <c r="D994" s="243" t="s">
        <v>183</v>
      </c>
      <c r="E994" s="254" t="s">
        <v>1</v>
      </c>
      <c r="F994" s="255" t="s">
        <v>1243</v>
      </c>
      <c r="G994" s="253"/>
      <c r="H994" s="256">
        <v>3.7799999999999998</v>
      </c>
      <c r="I994" s="257"/>
      <c r="J994" s="253"/>
      <c r="K994" s="253"/>
      <c r="L994" s="258"/>
      <c r="M994" s="259"/>
      <c r="N994" s="260"/>
      <c r="O994" s="260"/>
      <c r="P994" s="260"/>
      <c r="Q994" s="260"/>
      <c r="R994" s="260"/>
      <c r="S994" s="260"/>
      <c r="T994" s="26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62" t="s">
        <v>183</v>
      </c>
      <c r="AU994" s="262" t="s">
        <v>85</v>
      </c>
      <c r="AV994" s="14" t="s">
        <v>85</v>
      </c>
      <c r="AW994" s="14" t="s">
        <v>32</v>
      </c>
      <c r="AX994" s="14" t="s">
        <v>76</v>
      </c>
      <c r="AY994" s="262" t="s">
        <v>174</v>
      </c>
    </row>
    <row r="995" s="14" customFormat="1">
      <c r="A995" s="14"/>
      <c r="B995" s="252"/>
      <c r="C995" s="253"/>
      <c r="D995" s="243" t="s">
        <v>183</v>
      </c>
      <c r="E995" s="254" t="s">
        <v>1</v>
      </c>
      <c r="F995" s="255" t="s">
        <v>1244</v>
      </c>
      <c r="G995" s="253"/>
      <c r="H995" s="256">
        <v>10.800000000000001</v>
      </c>
      <c r="I995" s="257"/>
      <c r="J995" s="253"/>
      <c r="K995" s="253"/>
      <c r="L995" s="258"/>
      <c r="M995" s="259"/>
      <c r="N995" s="260"/>
      <c r="O995" s="260"/>
      <c r="P995" s="260"/>
      <c r="Q995" s="260"/>
      <c r="R995" s="260"/>
      <c r="S995" s="260"/>
      <c r="T995" s="261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2" t="s">
        <v>183</v>
      </c>
      <c r="AU995" s="262" t="s">
        <v>85</v>
      </c>
      <c r="AV995" s="14" t="s">
        <v>85</v>
      </c>
      <c r="AW995" s="14" t="s">
        <v>32</v>
      </c>
      <c r="AX995" s="14" t="s">
        <v>76</v>
      </c>
      <c r="AY995" s="262" t="s">
        <v>174</v>
      </c>
    </row>
    <row r="996" s="14" customFormat="1">
      <c r="A996" s="14"/>
      <c r="B996" s="252"/>
      <c r="C996" s="253"/>
      <c r="D996" s="243" t="s">
        <v>183</v>
      </c>
      <c r="E996" s="254" t="s">
        <v>1</v>
      </c>
      <c r="F996" s="255" t="s">
        <v>1245</v>
      </c>
      <c r="G996" s="253"/>
      <c r="H996" s="256">
        <v>3.7799999999999998</v>
      </c>
      <c r="I996" s="257"/>
      <c r="J996" s="253"/>
      <c r="K996" s="253"/>
      <c r="L996" s="258"/>
      <c r="M996" s="259"/>
      <c r="N996" s="260"/>
      <c r="O996" s="260"/>
      <c r="P996" s="260"/>
      <c r="Q996" s="260"/>
      <c r="R996" s="260"/>
      <c r="S996" s="260"/>
      <c r="T996" s="26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62" t="s">
        <v>183</v>
      </c>
      <c r="AU996" s="262" t="s">
        <v>85</v>
      </c>
      <c r="AV996" s="14" t="s">
        <v>85</v>
      </c>
      <c r="AW996" s="14" t="s">
        <v>32</v>
      </c>
      <c r="AX996" s="14" t="s">
        <v>76</v>
      </c>
      <c r="AY996" s="262" t="s">
        <v>174</v>
      </c>
    </row>
    <row r="997" s="14" customFormat="1">
      <c r="A997" s="14"/>
      <c r="B997" s="252"/>
      <c r="C997" s="253"/>
      <c r="D997" s="243" t="s">
        <v>183</v>
      </c>
      <c r="E997" s="254" t="s">
        <v>1</v>
      </c>
      <c r="F997" s="255" t="s">
        <v>1246</v>
      </c>
      <c r="G997" s="253"/>
      <c r="H997" s="256">
        <v>3.7799999999999998</v>
      </c>
      <c r="I997" s="257"/>
      <c r="J997" s="253"/>
      <c r="K997" s="253"/>
      <c r="L997" s="258"/>
      <c r="M997" s="259"/>
      <c r="N997" s="260"/>
      <c r="O997" s="260"/>
      <c r="P997" s="260"/>
      <c r="Q997" s="260"/>
      <c r="R997" s="260"/>
      <c r="S997" s="260"/>
      <c r="T997" s="26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2" t="s">
        <v>183</v>
      </c>
      <c r="AU997" s="262" t="s">
        <v>85</v>
      </c>
      <c r="AV997" s="14" t="s">
        <v>85</v>
      </c>
      <c r="AW997" s="14" t="s">
        <v>32</v>
      </c>
      <c r="AX997" s="14" t="s">
        <v>76</v>
      </c>
      <c r="AY997" s="262" t="s">
        <v>174</v>
      </c>
    </row>
    <row r="998" s="14" customFormat="1">
      <c r="A998" s="14"/>
      <c r="B998" s="252"/>
      <c r="C998" s="253"/>
      <c r="D998" s="243" t="s">
        <v>183</v>
      </c>
      <c r="E998" s="254" t="s">
        <v>1</v>
      </c>
      <c r="F998" s="255" t="s">
        <v>1247</v>
      </c>
      <c r="G998" s="253"/>
      <c r="H998" s="256">
        <v>3.7799999999999998</v>
      </c>
      <c r="I998" s="257"/>
      <c r="J998" s="253"/>
      <c r="K998" s="253"/>
      <c r="L998" s="258"/>
      <c r="M998" s="259"/>
      <c r="N998" s="260"/>
      <c r="O998" s="260"/>
      <c r="P998" s="260"/>
      <c r="Q998" s="260"/>
      <c r="R998" s="260"/>
      <c r="S998" s="260"/>
      <c r="T998" s="26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2" t="s">
        <v>183</v>
      </c>
      <c r="AU998" s="262" t="s">
        <v>85</v>
      </c>
      <c r="AV998" s="14" t="s">
        <v>85</v>
      </c>
      <c r="AW998" s="14" t="s">
        <v>32</v>
      </c>
      <c r="AX998" s="14" t="s">
        <v>76</v>
      </c>
      <c r="AY998" s="262" t="s">
        <v>174</v>
      </c>
    </row>
    <row r="999" s="14" customFormat="1">
      <c r="A999" s="14"/>
      <c r="B999" s="252"/>
      <c r="C999" s="253"/>
      <c r="D999" s="243" t="s">
        <v>183</v>
      </c>
      <c r="E999" s="254" t="s">
        <v>1</v>
      </c>
      <c r="F999" s="255" t="s">
        <v>1248</v>
      </c>
      <c r="G999" s="253"/>
      <c r="H999" s="256">
        <v>5.3890000000000002</v>
      </c>
      <c r="I999" s="257"/>
      <c r="J999" s="253"/>
      <c r="K999" s="253"/>
      <c r="L999" s="258"/>
      <c r="M999" s="259"/>
      <c r="N999" s="260"/>
      <c r="O999" s="260"/>
      <c r="P999" s="260"/>
      <c r="Q999" s="260"/>
      <c r="R999" s="260"/>
      <c r="S999" s="260"/>
      <c r="T999" s="261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2" t="s">
        <v>183</v>
      </c>
      <c r="AU999" s="262" t="s">
        <v>85</v>
      </c>
      <c r="AV999" s="14" t="s">
        <v>85</v>
      </c>
      <c r="AW999" s="14" t="s">
        <v>32</v>
      </c>
      <c r="AX999" s="14" t="s">
        <v>76</v>
      </c>
      <c r="AY999" s="262" t="s">
        <v>174</v>
      </c>
    </row>
    <row r="1000" s="15" customFormat="1">
      <c r="A1000" s="15"/>
      <c r="B1000" s="263"/>
      <c r="C1000" s="264"/>
      <c r="D1000" s="243" t="s">
        <v>183</v>
      </c>
      <c r="E1000" s="265" t="s">
        <v>1</v>
      </c>
      <c r="F1000" s="266" t="s">
        <v>187</v>
      </c>
      <c r="G1000" s="264"/>
      <c r="H1000" s="267">
        <v>31.309000000000001</v>
      </c>
      <c r="I1000" s="268"/>
      <c r="J1000" s="264"/>
      <c r="K1000" s="264"/>
      <c r="L1000" s="269"/>
      <c r="M1000" s="270"/>
      <c r="N1000" s="271"/>
      <c r="O1000" s="271"/>
      <c r="P1000" s="271"/>
      <c r="Q1000" s="271"/>
      <c r="R1000" s="271"/>
      <c r="S1000" s="271"/>
      <c r="T1000" s="272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73" t="s">
        <v>183</v>
      </c>
      <c r="AU1000" s="273" t="s">
        <v>85</v>
      </c>
      <c r="AV1000" s="15" t="s">
        <v>188</v>
      </c>
      <c r="AW1000" s="15" t="s">
        <v>32</v>
      </c>
      <c r="AX1000" s="15" t="s">
        <v>76</v>
      </c>
      <c r="AY1000" s="273" t="s">
        <v>174</v>
      </c>
    </row>
    <row r="1001" s="16" customFormat="1">
      <c r="A1001" s="16"/>
      <c r="B1001" s="274"/>
      <c r="C1001" s="275"/>
      <c r="D1001" s="243" t="s">
        <v>183</v>
      </c>
      <c r="E1001" s="276" t="s">
        <v>1</v>
      </c>
      <c r="F1001" s="277" t="s">
        <v>189</v>
      </c>
      <c r="G1001" s="275"/>
      <c r="H1001" s="278">
        <v>31.309000000000001</v>
      </c>
      <c r="I1001" s="279"/>
      <c r="J1001" s="275"/>
      <c r="K1001" s="275"/>
      <c r="L1001" s="280"/>
      <c r="M1001" s="281"/>
      <c r="N1001" s="282"/>
      <c r="O1001" s="282"/>
      <c r="P1001" s="282"/>
      <c r="Q1001" s="282"/>
      <c r="R1001" s="282"/>
      <c r="S1001" s="282"/>
      <c r="T1001" s="283"/>
      <c r="U1001" s="16"/>
      <c r="V1001" s="16"/>
      <c r="W1001" s="16"/>
      <c r="X1001" s="16"/>
      <c r="Y1001" s="16"/>
      <c r="Z1001" s="16"/>
      <c r="AA1001" s="16"/>
      <c r="AB1001" s="16"/>
      <c r="AC1001" s="16"/>
      <c r="AD1001" s="16"/>
      <c r="AE1001" s="16"/>
      <c r="AT1001" s="284" t="s">
        <v>183</v>
      </c>
      <c r="AU1001" s="284" t="s">
        <v>85</v>
      </c>
      <c r="AV1001" s="16" t="s">
        <v>181</v>
      </c>
      <c r="AW1001" s="16" t="s">
        <v>32</v>
      </c>
      <c r="AX1001" s="16" t="s">
        <v>83</v>
      </c>
      <c r="AY1001" s="284" t="s">
        <v>174</v>
      </c>
    </row>
    <row r="1002" s="2" customFormat="1" ht="24.15" customHeight="1">
      <c r="A1002" s="39"/>
      <c r="B1002" s="40"/>
      <c r="C1002" s="285" t="s">
        <v>1257</v>
      </c>
      <c r="D1002" s="285" t="s">
        <v>256</v>
      </c>
      <c r="E1002" s="286" t="s">
        <v>1236</v>
      </c>
      <c r="F1002" s="287" t="s">
        <v>1237</v>
      </c>
      <c r="G1002" s="288" t="s">
        <v>179</v>
      </c>
      <c r="H1002" s="289">
        <v>300.839</v>
      </c>
      <c r="I1002" s="290"/>
      <c r="J1002" s="291">
        <f>ROUND(I1002*H1002,2)</f>
        <v>0</v>
      </c>
      <c r="K1002" s="287" t="s">
        <v>180</v>
      </c>
      <c r="L1002" s="292"/>
      <c r="M1002" s="293" t="s">
        <v>1</v>
      </c>
      <c r="N1002" s="294" t="s">
        <v>41</v>
      </c>
      <c r="O1002" s="92"/>
      <c r="P1002" s="237">
        <f>O1002*H1002</f>
        <v>0</v>
      </c>
      <c r="Q1002" s="237">
        <v>0.02741</v>
      </c>
      <c r="R1002" s="237">
        <f>Q1002*H1002</f>
        <v>8.2459969900000001</v>
      </c>
      <c r="S1002" s="237">
        <v>0</v>
      </c>
      <c r="T1002" s="238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9" t="s">
        <v>363</v>
      </c>
      <c r="AT1002" s="239" t="s">
        <v>256</v>
      </c>
      <c r="AU1002" s="239" t="s">
        <v>85</v>
      </c>
      <c r="AY1002" s="18" t="s">
        <v>174</v>
      </c>
      <c r="BE1002" s="240">
        <f>IF(N1002="základní",J1002,0)</f>
        <v>0</v>
      </c>
      <c r="BF1002" s="240">
        <f>IF(N1002="snížená",J1002,0)</f>
        <v>0</v>
      </c>
      <c r="BG1002" s="240">
        <f>IF(N1002="zákl. přenesená",J1002,0)</f>
        <v>0</v>
      </c>
      <c r="BH1002" s="240">
        <f>IF(N1002="sníž. přenesená",J1002,0)</f>
        <v>0</v>
      </c>
      <c r="BI1002" s="240">
        <f>IF(N1002="nulová",J1002,0)</f>
        <v>0</v>
      </c>
      <c r="BJ1002" s="18" t="s">
        <v>83</v>
      </c>
      <c r="BK1002" s="240">
        <f>ROUND(I1002*H1002,2)</f>
        <v>0</v>
      </c>
      <c r="BL1002" s="18" t="s">
        <v>272</v>
      </c>
      <c r="BM1002" s="239" t="s">
        <v>1258</v>
      </c>
    </row>
    <row r="1003" s="14" customFormat="1">
      <c r="A1003" s="14"/>
      <c r="B1003" s="252"/>
      <c r="C1003" s="253"/>
      <c r="D1003" s="243" t="s">
        <v>183</v>
      </c>
      <c r="E1003" s="254" t="s">
        <v>1</v>
      </c>
      <c r="F1003" s="255" t="s">
        <v>1250</v>
      </c>
      <c r="G1003" s="253"/>
      <c r="H1003" s="256">
        <v>149.06399999999999</v>
      </c>
      <c r="I1003" s="257"/>
      <c r="J1003" s="253"/>
      <c r="K1003" s="253"/>
      <c r="L1003" s="258"/>
      <c r="M1003" s="259"/>
      <c r="N1003" s="260"/>
      <c r="O1003" s="260"/>
      <c r="P1003" s="260"/>
      <c r="Q1003" s="260"/>
      <c r="R1003" s="260"/>
      <c r="S1003" s="260"/>
      <c r="T1003" s="261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2" t="s">
        <v>183</v>
      </c>
      <c r="AU1003" s="262" t="s">
        <v>85</v>
      </c>
      <c r="AV1003" s="14" t="s">
        <v>85</v>
      </c>
      <c r="AW1003" s="14" t="s">
        <v>32</v>
      </c>
      <c r="AX1003" s="14" t="s">
        <v>76</v>
      </c>
      <c r="AY1003" s="262" t="s">
        <v>174</v>
      </c>
    </row>
    <row r="1004" s="14" customFormat="1">
      <c r="A1004" s="14"/>
      <c r="B1004" s="252"/>
      <c r="C1004" s="253"/>
      <c r="D1004" s="243" t="s">
        <v>183</v>
      </c>
      <c r="E1004" s="254" t="s">
        <v>1</v>
      </c>
      <c r="F1004" s="255" t="s">
        <v>1251</v>
      </c>
      <c r="G1004" s="253"/>
      <c r="H1004" s="256">
        <v>140.93299999999999</v>
      </c>
      <c r="I1004" s="257"/>
      <c r="J1004" s="253"/>
      <c r="K1004" s="253"/>
      <c r="L1004" s="258"/>
      <c r="M1004" s="259"/>
      <c r="N1004" s="260"/>
      <c r="O1004" s="260"/>
      <c r="P1004" s="260"/>
      <c r="Q1004" s="260"/>
      <c r="R1004" s="260"/>
      <c r="S1004" s="260"/>
      <c r="T1004" s="261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62" t="s">
        <v>183</v>
      </c>
      <c r="AU1004" s="262" t="s">
        <v>85</v>
      </c>
      <c r="AV1004" s="14" t="s">
        <v>85</v>
      </c>
      <c r="AW1004" s="14" t="s">
        <v>32</v>
      </c>
      <c r="AX1004" s="14" t="s">
        <v>76</v>
      </c>
      <c r="AY1004" s="262" t="s">
        <v>174</v>
      </c>
    </row>
    <row r="1005" s="14" customFormat="1">
      <c r="A1005" s="14"/>
      <c r="B1005" s="252"/>
      <c r="C1005" s="253"/>
      <c r="D1005" s="243" t="s">
        <v>183</v>
      </c>
      <c r="E1005" s="254" t="s">
        <v>1</v>
      </c>
      <c r="F1005" s="255" t="s">
        <v>1252</v>
      </c>
      <c r="G1005" s="253"/>
      <c r="H1005" s="256">
        <v>5.4210000000000003</v>
      </c>
      <c r="I1005" s="257"/>
      <c r="J1005" s="253"/>
      <c r="K1005" s="253"/>
      <c r="L1005" s="258"/>
      <c r="M1005" s="259"/>
      <c r="N1005" s="260"/>
      <c r="O1005" s="260"/>
      <c r="P1005" s="260"/>
      <c r="Q1005" s="260"/>
      <c r="R1005" s="260"/>
      <c r="S1005" s="260"/>
      <c r="T1005" s="26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2" t="s">
        <v>183</v>
      </c>
      <c r="AU1005" s="262" t="s">
        <v>85</v>
      </c>
      <c r="AV1005" s="14" t="s">
        <v>85</v>
      </c>
      <c r="AW1005" s="14" t="s">
        <v>32</v>
      </c>
      <c r="AX1005" s="14" t="s">
        <v>76</v>
      </c>
      <c r="AY1005" s="262" t="s">
        <v>174</v>
      </c>
    </row>
    <row r="1006" s="14" customFormat="1">
      <c r="A1006" s="14"/>
      <c r="B1006" s="252"/>
      <c r="C1006" s="253"/>
      <c r="D1006" s="243" t="s">
        <v>183</v>
      </c>
      <c r="E1006" s="254" t="s">
        <v>1</v>
      </c>
      <c r="F1006" s="255" t="s">
        <v>1253</v>
      </c>
      <c r="G1006" s="253"/>
      <c r="H1006" s="256">
        <v>5.4210000000000003</v>
      </c>
      <c r="I1006" s="257"/>
      <c r="J1006" s="253"/>
      <c r="K1006" s="253"/>
      <c r="L1006" s="258"/>
      <c r="M1006" s="259"/>
      <c r="N1006" s="260"/>
      <c r="O1006" s="260"/>
      <c r="P1006" s="260"/>
      <c r="Q1006" s="260"/>
      <c r="R1006" s="260"/>
      <c r="S1006" s="260"/>
      <c r="T1006" s="26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62" t="s">
        <v>183</v>
      </c>
      <c r="AU1006" s="262" t="s">
        <v>85</v>
      </c>
      <c r="AV1006" s="14" t="s">
        <v>85</v>
      </c>
      <c r="AW1006" s="14" t="s">
        <v>32</v>
      </c>
      <c r="AX1006" s="14" t="s">
        <v>76</v>
      </c>
      <c r="AY1006" s="262" t="s">
        <v>174</v>
      </c>
    </row>
    <row r="1007" s="15" customFormat="1">
      <c r="A1007" s="15"/>
      <c r="B1007" s="263"/>
      <c r="C1007" s="264"/>
      <c r="D1007" s="243" t="s">
        <v>183</v>
      </c>
      <c r="E1007" s="265" t="s">
        <v>1</v>
      </c>
      <c r="F1007" s="266" t="s">
        <v>187</v>
      </c>
      <c r="G1007" s="264"/>
      <c r="H1007" s="267">
        <v>300.839</v>
      </c>
      <c r="I1007" s="268"/>
      <c r="J1007" s="264"/>
      <c r="K1007" s="264"/>
      <c r="L1007" s="269"/>
      <c r="M1007" s="270"/>
      <c r="N1007" s="271"/>
      <c r="O1007" s="271"/>
      <c r="P1007" s="271"/>
      <c r="Q1007" s="271"/>
      <c r="R1007" s="271"/>
      <c r="S1007" s="271"/>
      <c r="T1007" s="272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73" t="s">
        <v>183</v>
      </c>
      <c r="AU1007" s="273" t="s">
        <v>85</v>
      </c>
      <c r="AV1007" s="15" t="s">
        <v>188</v>
      </c>
      <c r="AW1007" s="15" t="s">
        <v>32</v>
      </c>
      <c r="AX1007" s="15" t="s">
        <v>76</v>
      </c>
      <c r="AY1007" s="273" t="s">
        <v>174</v>
      </c>
    </row>
    <row r="1008" s="16" customFormat="1">
      <c r="A1008" s="16"/>
      <c r="B1008" s="274"/>
      <c r="C1008" s="275"/>
      <c r="D1008" s="243" t="s">
        <v>183</v>
      </c>
      <c r="E1008" s="276" t="s">
        <v>1</v>
      </c>
      <c r="F1008" s="277" t="s">
        <v>189</v>
      </c>
      <c r="G1008" s="275"/>
      <c r="H1008" s="278">
        <v>300.839</v>
      </c>
      <c r="I1008" s="279"/>
      <c r="J1008" s="275"/>
      <c r="K1008" s="275"/>
      <c r="L1008" s="280"/>
      <c r="M1008" s="281"/>
      <c r="N1008" s="282"/>
      <c r="O1008" s="282"/>
      <c r="P1008" s="282"/>
      <c r="Q1008" s="282"/>
      <c r="R1008" s="282"/>
      <c r="S1008" s="282"/>
      <c r="T1008" s="283"/>
      <c r="U1008" s="16"/>
      <c r="V1008" s="16"/>
      <c r="W1008" s="16"/>
      <c r="X1008" s="16"/>
      <c r="Y1008" s="16"/>
      <c r="Z1008" s="16"/>
      <c r="AA1008" s="16"/>
      <c r="AB1008" s="16"/>
      <c r="AC1008" s="16"/>
      <c r="AD1008" s="16"/>
      <c r="AE1008" s="16"/>
      <c r="AT1008" s="284" t="s">
        <v>183</v>
      </c>
      <c r="AU1008" s="284" t="s">
        <v>85</v>
      </c>
      <c r="AV1008" s="16" t="s">
        <v>181</v>
      </c>
      <c r="AW1008" s="16" t="s">
        <v>32</v>
      </c>
      <c r="AX1008" s="16" t="s">
        <v>83</v>
      </c>
      <c r="AY1008" s="284" t="s">
        <v>174</v>
      </c>
    </row>
    <row r="1009" s="2" customFormat="1" ht="24.15" customHeight="1">
      <c r="A1009" s="39"/>
      <c r="B1009" s="40"/>
      <c r="C1009" s="285" t="s">
        <v>1259</v>
      </c>
      <c r="D1009" s="285" t="s">
        <v>256</v>
      </c>
      <c r="E1009" s="286" t="s">
        <v>1260</v>
      </c>
      <c r="F1009" s="287" t="s">
        <v>1261</v>
      </c>
      <c r="G1009" s="288" t="s">
        <v>179</v>
      </c>
      <c r="H1009" s="289">
        <v>170.54499999999999</v>
      </c>
      <c r="I1009" s="290"/>
      <c r="J1009" s="291">
        <f>ROUND(I1009*H1009,2)</f>
        <v>0</v>
      </c>
      <c r="K1009" s="287" t="s">
        <v>180</v>
      </c>
      <c r="L1009" s="292"/>
      <c r="M1009" s="293" t="s">
        <v>1</v>
      </c>
      <c r="N1009" s="294" t="s">
        <v>41</v>
      </c>
      <c r="O1009" s="92"/>
      <c r="P1009" s="237">
        <f>O1009*H1009</f>
        <v>0</v>
      </c>
      <c r="Q1009" s="237">
        <v>0.025999999999999999</v>
      </c>
      <c r="R1009" s="237">
        <f>Q1009*H1009</f>
        <v>4.4341699999999991</v>
      </c>
      <c r="S1009" s="237">
        <v>0</v>
      </c>
      <c r="T1009" s="238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9" t="s">
        <v>363</v>
      </c>
      <c r="AT1009" s="239" t="s">
        <v>256</v>
      </c>
      <c r="AU1009" s="239" t="s">
        <v>85</v>
      </c>
      <c r="AY1009" s="18" t="s">
        <v>174</v>
      </c>
      <c r="BE1009" s="240">
        <f>IF(N1009="základní",J1009,0)</f>
        <v>0</v>
      </c>
      <c r="BF1009" s="240">
        <f>IF(N1009="snížená",J1009,0)</f>
        <v>0</v>
      </c>
      <c r="BG1009" s="240">
        <f>IF(N1009="zákl. přenesená",J1009,0)</f>
        <v>0</v>
      </c>
      <c r="BH1009" s="240">
        <f>IF(N1009="sníž. přenesená",J1009,0)</f>
        <v>0</v>
      </c>
      <c r="BI1009" s="240">
        <f>IF(N1009="nulová",J1009,0)</f>
        <v>0</v>
      </c>
      <c r="BJ1009" s="18" t="s">
        <v>83</v>
      </c>
      <c r="BK1009" s="240">
        <f>ROUND(I1009*H1009,2)</f>
        <v>0</v>
      </c>
      <c r="BL1009" s="18" t="s">
        <v>272</v>
      </c>
      <c r="BM1009" s="239" t="s">
        <v>1262</v>
      </c>
    </row>
    <row r="1010" s="14" customFormat="1">
      <c r="A1010" s="14"/>
      <c r="B1010" s="252"/>
      <c r="C1010" s="253"/>
      <c r="D1010" s="243" t="s">
        <v>183</v>
      </c>
      <c r="E1010" s="254" t="s">
        <v>1</v>
      </c>
      <c r="F1010" s="255" t="s">
        <v>1249</v>
      </c>
      <c r="G1010" s="253"/>
      <c r="H1010" s="256">
        <v>95.933000000000007</v>
      </c>
      <c r="I1010" s="257"/>
      <c r="J1010" s="253"/>
      <c r="K1010" s="253"/>
      <c r="L1010" s="258"/>
      <c r="M1010" s="259"/>
      <c r="N1010" s="260"/>
      <c r="O1010" s="260"/>
      <c r="P1010" s="260"/>
      <c r="Q1010" s="260"/>
      <c r="R1010" s="260"/>
      <c r="S1010" s="260"/>
      <c r="T1010" s="26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2" t="s">
        <v>183</v>
      </c>
      <c r="AU1010" s="262" t="s">
        <v>85</v>
      </c>
      <c r="AV1010" s="14" t="s">
        <v>85</v>
      </c>
      <c r="AW1010" s="14" t="s">
        <v>32</v>
      </c>
      <c r="AX1010" s="14" t="s">
        <v>76</v>
      </c>
      <c r="AY1010" s="262" t="s">
        <v>174</v>
      </c>
    </row>
    <row r="1011" s="14" customFormat="1">
      <c r="A1011" s="14"/>
      <c r="B1011" s="252"/>
      <c r="C1011" s="253"/>
      <c r="D1011" s="243" t="s">
        <v>183</v>
      </c>
      <c r="E1011" s="254" t="s">
        <v>1</v>
      </c>
      <c r="F1011" s="255" t="s">
        <v>1254</v>
      </c>
      <c r="G1011" s="253"/>
      <c r="H1011" s="256">
        <v>74.611999999999995</v>
      </c>
      <c r="I1011" s="257"/>
      <c r="J1011" s="253"/>
      <c r="K1011" s="253"/>
      <c r="L1011" s="258"/>
      <c r="M1011" s="259"/>
      <c r="N1011" s="260"/>
      <c r="O1011" s="260"/>
      <c r="P1011" s="260"/>
      <c r="Q1011" s="260"/>
      <c r="R1011" s="260"/>
      <c r="S1011" s="260"/>
      <c r="T1011" s="261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2" t="s">
        <v>183</v>
      </c>
      <c r="AU1011" s="262" t="s">
        <v>85</v>
      </c>
      <c r="AV1011" s="14" t="s">
        <v>85</v>
      </c>
      <c r="AW1011" s="14" t="s">
        <v>32</v>
      </c>
      <c r="AX1011" s="14" t="s">
        <v>76</v>
      </c>
      <c r="AY1011" s="262" t="s">
        <v>174</v>
      </c>
    </row>
    <row r="1012" s="15" customFormat="1">
      <c r="A1012" s="15"/>
      <c r="B1012" s="263"/>
      <c r="C1012" s="264"/>
      <c r="D1012" s="243" t="s">
        <v>183</v>
      </c>
      <c r="E1012" s="265" t="s">
        <v>1</v>
      </c>
      <c r="F1012" s="266" t="s">
        <v>187</v>
      </c>
      <c r="G1012" s="264"/>
      <c r="H1012" s="267">
        <v>170.54499999999999</v>
      </c>
      <c r="I1012" s="268"/>
      <c r="J1012" s="264"/>
      <c r="K1012" s="264"/>
      <c r="L1012" s="269"/>
      <c r="M1012" s="270"/>
      <c r="N1012" s="271"/>
      <c r="O1012" s="271"/>
      <c r="P1012" s="271"/>
      <c r="Q1012" s="271"/>
      <c r="R1012" s="271"/>
      <c r="S1012" s="271"/>
      <c r="T1012" s="272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3" t="s">
        <v>183</v>
      </c>
      <c r="AU1012" s="273" t="s">
        <v>85</v>
      </c>
      <c r="AV1012" s="15" t="s">
        <v>188</v>
      </c>
      <c r="AW1012" s="15" t="s">
        <v>32</v>
      </c>
      <c r="AX1012" s="15" t="s">
        <v>76</v>
      </c>
      <c r="AY1012" s="273" t="s">
        <v>174</v>
      </c>
    </row>
    <row r="1013" s="16" customFormat="1">
      <c r="A1013" s="16"/>
      <c r="B1013" s="274"/>
      <c r="C1013" s="275"/>
      <c r="D1013" s="243" t="s">
        <v>183</v>
      </c>
      <c r="E1013" s="276" t="s">
        <v>1</v>
      </c>
      <c r="F1013" s="277" t="s">
        <v>189</v>
      </c>
      <c r="G1013" s="275"/>
      <c r="H1013" s="278">
        <v>170.54499999999999</v>
      </c>
      <c r="I1013" s="279"/>
      <c r="J1013" s="275"/>
      <c r="K1013" s="275"/>
      <c r="L1013" s="280"/>
      <c r="M1013" s="281"/>
      <c r="N1013" s="282"/>
      <c r="O1013" s="282"/>
      <c r="P1013" s="282"/>
      <c r="Q1013" s="282"/>
      <c r="R1013" s="282"/>
      <c r="S1013" s="282"/>
      <c r="T1013" s="283"/>
      <c r="U1013" s="16"/>
      <c r="V1013" s="16"/>
      <c r="W1013" s="16"/>
      <c r="X1013" s="16"/>
      <c r="Y1013" s="16"/>
      <c r="Z1013" s="16"/>
      <c r="AA1013" s="16"/>
      <c r="AB1013" s="16"/>
      <c r="AC1013" s="16"/>
      <c r="AD1013" s="16"/>
      <c r="AE1013" s="16"/>
      <c r="AT1013" s="284" t="s">
        <v>183</v>
      </c>
      <c r="AU1013" s="284" t="s">
        <v>85</v>
      </c>
      <c r="AV1013" s="16" t="s">
        <v>181</v>
      </c>
      <c r="AW1013" s="16" t="s">
        <v>32</v>
      </c>
      <c r="AX1013" s="16" t="s">
        <v>83</v>
      </c>
      <c r="AY1013" s="284" t="s">
        <v>174</v>
      </c>
    </row>
    <row r="1014" s="2" customFormat="1" ht="24.15" customHeight="1">
      <c r="A1014" s="39"/>
      <c r="B1014" s="40"/>
      <c r="C1014" s="228" t="s">
        <v>1263</v>
      </c>
      <c r="D1014" s="228" t="s">
        <v>176</v>
      </c>
      <c r="E1014" s="229" t="s">
        <v>1264</v>
      </c>
      <c r="F1014" s="230" t="s">
        <v>1265</v>
      </c>
      <c r="G1014" s="231" t="s">
        <v>179</v>
      </c>
      <c r="H1014" s="232">
        <v>37.240000000000002</v>
      </c>
      <c r="I1014" s="233"/>
      <c r="J1014" s="234">
        <f>ROUND(I1014*H1014,2)</f>
        <v>0</v>
      </c>
      <c r="K1014" s="230" t="s">
        <v>180</v>
      </c>
      <c r="L1014" s="45"/>
      <c r="M1014" s="235" t="s">
        <v>1</v>
      </c>
      <c r="N1014" s="236" t="s">
        <v>41</v>
      </c>
      <c r="O1014" s="92"/>
      <c r="P1014" s="237">
        <f>O1014*H1014</f>
        <v>0</v>
      </c>
      <c r="Q1014" s="237">
        <v>0.00023000000000000001</v>
      </c>
      <c r="R1014" s="237">
        <f>Q1014*H1014</f>
        <v>0.0085652000000000002</v>
      </c>
      <c r="S1014" s="237">
        <v>0</v>
      </c>
      <c r="T1014" s="238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9" t="s">
        <v>272</v>
      </c>
      <c r="AT1014" s="239" t="s">
        <v>176</v>
      </c>
      <c r="AU1014" s="239" t="s">
        <v>85</v>
      </c>
      <c r="AY1014" s="18" t="s">
        <v>174</v>
      </c>
      <c r="BE1014" s="240">
        <f>IF(N1014="základní",J1014,0)</f>
        <v>0</v>
      </c>
      <c r="BF1014" s="240">
        <f>IF(N1014="snížená",J1014,0)</f>
        <v>0</v>
      </c>
      <c r="BG1014" s="240">
        <f>IF(N1014="zákl. přenesená",J1014,0)</f>
        <v>0</v>
      </c>
      <c r="BH1014" s="240">
        <f>IF(N1014="sníž. přenesená",J1014,0)</f>
        <v>0</v>
      </c>
      <c r="BI1014" s="240">
        <f>IF(N1014="nulová",J1014,0)</f>
        <v>0</v>
      </c>
      <c r="BJ1014" s="18" t="s">
        <v>83</v>
      </c>
      <c r="BK1014" s="240">
        <f>ROUND(I1014*H1014,2)</f>
        <v>0</v>
      </c>
      <c r="BL1014" s="18" t="s">
        <v>272</v>
      </c>
      <c r="BM1014" s="239" t="s">
        <v>1266</v>
      </c>
    </row>
    <row r="1015" s="14" customFormat="1">
      <c r="A1015" s="14"/>
      <c r="B1015" s="252"/>
      <c r="C1015" s="253"/>
      <c r="D1015" s="243" t="s">
        <v>183</v>
      </c>
      <c r="E1015" s="254" t="s">
        <v>1</v>
      </c>
      <c r="F1015" s="255" t="s">
        <v>1267</v>
      </c>
      <c r="G1015" s="253"/>
      <c r="H1015" s="256">
        <v>14.18</v>
      </c>
      <c r="I1015" s="257"/>
      <c r="J1015" s="253"/>
      <c r="K1015" s="253"/>
      <c r="L1015" s="258"/>
      <c r="M1015" s="259"/>
      <c r="N1015" s="260"/>
      <c r="O1015" s="260"/>
      <c r="P1015" s="260"/>
      <c r="Q1015" s="260"/>
      <c r="R1015" s="260"/>
      <c r="S1015" s="260"/>
      <c r="T1015" s="261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2" t="s">
        <v>183</v>
      </c>
      <c r="AU1015" s="262" t="s">
        <v>85</v>
      </c>
      <c r="AV1015" s="14" t="s">
        <v>85</v>
      </c>
      <c r="AW1015" s="14" t="s">
        <v>32</v>
      </c>
      <c r="AX1015" s="14" t="s">
        <v>76</v>
      </c>
      <c r="AY1015" s="262" t="s">
        <v>174</v>
      </c>
    </row>
    <row r="1016" s="14" customFormat="1">
      <c r="A1016" s="14"/>
      <c r="B1016" s="252"/>
      <c r="C1016" s="253"/>
      <c r="D1016" s="243" t="s">
        <v>183</v>
      </c>
      <c r="E1016" s="254" t="s">
        <v>1</v>
      </c>
      <c r="F1016" s="255" t="s">
        <v>1268</v>
      </c>
      <c r="G1016" s="253"/>
      <c r="H1016" s="256">
        <v>23.059999999999999</v>
      </c>
      <c r="I1016" s="257"/>
      <c r="J1016" s="253"/>
      <c r="K1016" s="253"/>
      <c r="L1016" s="258"/>
      <c r="M1016" s="259"/>
      <c r="N1016" s="260"/>
      <c r="O1016" s="260"/>
      <c r="P1016" s="260"/>
      <c r="Q1016" s="260"/>
      <c r="R1016" s="260"/>
      <c r="S1016" s="260"/>
      <c r="T1016" s="261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62" t="s">
        <v>183</v>
      </c>
      <c r="AU1016" s="262" t="s">
        <v>85</v>
      </c>
      <c r="AV1016" s="14" t="s">
        <v>85</v>
      </c>
      <c r="AW1016" s="14" t="s">
        <v>32</v>
      </c>
      <c r="AX1016" s="14" t="s">
        <v>76</v>
      </c>
      <c r="AY1016" s="262" t="s">
        <v>174</v>
      </c>
    </row>
    <row r="1017" s="15" customFormat="1">
      <c r="A1017" s="15"/>
      <c r="B1017" s="263"/>
      <c r="C1017" s="264"/>
      <c r="D1017" s="243" t="s">
        <v>183</v>
      </c>
      <c r="E1017" s="265" t="s">
        <v>1</v>
      </c>
      <c r="F1017" s="266" t="s">
        <v>187</v>
      </c>
      <c r="G1017" s="264"/>
      <c r="H1017" s="267">
        <v>37.240000000000002</v>
      </c>
      <c r="I1017" s="268"/>
      <c r="J1017" s="264"/>
      <c r="K1017" s="264"/>
      <c r="L1017" s="269"/>
      <c r="M1017" s="270"/>
      <c r="N1017" s="271"/>
      <c r="O1017" s="271"/>
      <c r="P1017" s="271"/>
      <c r="Q1017" s="271"/>
      <c r="R1017" s="271"/>
      <c r="S1017" s="271"/>
      <c r="T1017" s="272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73" t="s">
        <v>183</v>
      </c>
      <c r="AU1017" s="273" t="s">
        <v>85</v>
      </c>
      <c r="AV1017" s="15" t="s">
        <v>188</v>
      </c>
      <c r="AW1017" s="15" t="s">
        <v>32</v>
      </c>
      <c r="AX1017" s="15" t="s">
        <v>76</v>
      </c>
      <c r="AY1017" s="273" t="s">
        <v>174</v>
      </c>
    </row>
    <row r="1018" s="16" customFormat="1">
      <c r="A1018" s="16"/>
      <c r="B1018" s="274"/>
      <c r="C1018" s="275"/>
      <c r="D1018" s="243" t="s">
        <v>183</v>
      </c>
      <c r="E1018" s="276" t="s">
        <v>1</v>
      </c>
      <c r="F1018" s="277" t="s">
        <v>189</v>
      </c>
      <c r="G1018" s="275"/>
      <c r="H1018" s="278">
        <v>37.240000000000002</v>
      </c>
      <c r="I1018" s="279"/>
      <c r="J1018" s="275"/>
      <c r="K1018" s="275"/>
      <c r="L1018" s="280"/>
      <c r="M1018" s="281"/>
      <c r="N1018" s="282"/>
      <c r="O1018" s="282"/>
      <c r="P1018" s="282"/>
      <c r="Q1018" s="282"/>
      <c r="R1018" s="282"/>
      <c r="S1018" s="282"/>
      <c r="T1018" s="283"/>
      <c r="U1018" s="16"/>
      <c r="V1018" s="16"/>
      <c r="W1018" s="16"/>
      <c r="X1018" s="16"/>
      <c r="Y1018" s="16"/>
      <c r="Z1018" s="16"/>
      <c r="AA1018" s="16"/>
      <c r="AB1018" s="16"/>
      <c r="AC1018" s="16"/>
      <c r="AD1018" s="16"/>
      <c r="AE1018" s="16"/>
      <c r="AT1018" s="284" t="s">
        <v>183</v>
      </c>
      <c r="AU1018" s="284" t="s">
        <v>85</v>
      </c>
      <c r="AV1018" s="16" t="s">
        <v>181</v>
      </c>
      <c r="AW1018" s="16" t="s">
        <v>32</v>
      </c>
      <c r="AX1018" s="16" t="s">
        <v>83</v>
      </c>
      <c r="AY1018" s="284" t="s">
        <v>174</v>
      </c>
    </row>
    <row r="1019" s="2" customFormat="1" ht="24.15" customHeight="1">
      <c r="A1019" s="39"/>
      <c r="B1019" s="40"/>
      <c r="C1019" s="285" t="s">
        <v>1269</v>
      </c>
      <c r="D1019" s="285" t="s">
        <v>256</v>
      </c>
      <c r="E1019" s="286" t="s">
        <v>1260</v>
      </c>
      <c r="F1019" s="287" t="s">
        <v>1261</v>
      </c>
      <c r="G1019" s="288" t="s">
        <v>179</v>
      </c>
      <c r="H1019" s="289">
        <v>37.240000000000002</v>
      </c>
      <c r="I1019" s="290"/>
      <c r="J1019" s="291">
        <f>ROUND(I1019*H1019,2)</f>
        <v>0</v>
      </c>
      <c r="K1019" s="287" t="s">
        <v>180</v>
      </c>
      <c r="L1019" s="292"/>
      <c r="M1019" s="293" t="s">
        <v>1</v>
      </c>
      <c r="N1019" s="294" t="s">
        <v>41</v>
      </c>
      <c r="O1019" s="92"/>
      <c r="P1019" s="237">
        <f>O1019*H1019</f>
        <v>0</v>
      </c>
      <c r="Q1019" s="237">
        <v>0.025999999999999999</v>
      </c>
      <c r="R1019" s="237">
        <f>Q1019*H1019</f>
        <v>0.96823999999999999</v>
      </c>
      <c r="S1019" s="237">
        <v>0</v>
      </c>
      <c r="T1019" s="238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9" t="s">
        <v>363</v>
      </c>
      <c r="AT1019" s="239" t="s">
        <v>256</v>
      </c>
      <c r="AU1019" s="239" t="s">
        <v>85</v>
      </c>
      <c r="AY1019" s="18" t="s">
        <v>174</v>
      </c>
      <c r="BE1019" s="240">
        <f>IF(N1019="základní",J1019,0)</f>
        <v>0</v>
      </c>
      <c r="BF1019" s="240">
        <f>IF(N1019="snížená",J1019,0)</f>
        <v>0</v>
      </c>
      <c r="BG1019" s="240">
        <f>IF(N1019="zákl. přenesená",J1019,0)</f>
        <v>0</v>
      </c>
      <c r="BH1019" s="240">
        <f>IF(N1019="sníž. přenesená",J1019,0)</f>
        <v>0</v>
      </c>
      <c r="BI1019" s="240">
        <f>IF(N1019="nulová",J1019,0)</f>
        <v>0</v>
      </c>
      <c r="BJ1019" s="18" t="s">
        <v>83</v>
      </c>
      <c r="BK1019" s="240">
        <f>ROUND(I1019*H1019,2)</f>
        <v>0</v>
      </c>
      <c r="BL1019" s="18" t="s">
        <v>272</v>
      </c>
      <c r="BM1019" s="239" t="s">
        <v>1270</v>
      </c>
    </row>
    <row r="1020" s="2" customFormat="1" ht="16.5" customHeight="1">
      <c r="A1020" s="39"/>
      <c r="B1020" s="40"/>
      <c r="C1020" s="228" t="s">
        <v>1271</v>
      </c>
      <c r="D1020" s="228" t="s">
        <v>176</v>
      </c>
      <c r="E1020" s="229" t="s">
        <v>1272</v>
      </c>
      <c r="F1020" s="230" t="s">
        <v>1273</v>
      </c>
      <c r="G1020" s="231" t="s">
        <v>179</v>
      </c>
      <c r="H1020" s="232">
        <v>2.7000000000000002</v>
      </c>
      <c r="I1020" s="233"/>
      <c r="J1020" s="234">
        <f>ROUND(I1020*H1020,2)</f>
        <v>0</v>
      </c>
      <c r="K1020" s="230" t="s">
        <v>180</v>
      </c>
      <c r="L1020" s="45"/>
      <c r="M1020" s="235" t="s">
        <v>1</v>
      </c>
      <c r="N1020" s="236" t="s">
        <v>41</v>
      </c>
      <c r="O1020" s="92"/>
      <c r="P1020" s="237">
        <f>O1020*H1020</f>
        <v>0</v>
      </c>
      <c r="Q1020" s="237">
        <v>0</v>
      </c>
      <c r="R1020" s="237">
        <f>Q1020*H1020</f>
        <v>0</v>
      </c>
      <c r="S1020" s="237">
        <v>0.02</v>
      </c>
      <c r="T1020" s="238">
        <f>S1020*H1020</f>
        <v>0.054000000000000006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9" t="s">
        <v>272</v>
      </c>
      <c r="AT1020" s="239" t="s">
        <v>176</v>
      </c>
      <c r="AU1020" s="239" t="s">
        <v>85</v>
      </c>
      <c r="AY1020" s="18" t="s">
        <v>174</v>
      </c>
      <c r="BE1020" s="240">
        <f>IF(N1020="základní",J1020,0)</f>
        <v>0</v>
      </c>
      <c r="BF1020" s="240">
        <f>IF(N1020="snížená",J1020,0)</f>
        <v>0</v>
      </c>
      <c r="BG1020" s="240">
        <f>IF(N1020="zákl. přenesená",J1020,0)</f>
        <v>0</v>
      </c>
      <c r="BH1020" s="240">
        <f>IF(N1020="sníž. přenesená",J1020,0)</f>
        <v>0</v>
      </c>
      <c r="BI1020" s="240">
        <f>IF(N1020="nulová",J1020,0)</f>
        <v>0</v>
      </c>
      <c r="BJ1020" s="18" t="s">
        <v>83</v>
      </c>
      <c r="BK1020" s="240">
        <f>ROUND(I1020*H1020,2)</f>
        <v>0</v>
      </c>
      <c r="BL1020" s="18" t="s">
        <v>272</v>
      </c>
      <c r="BM1020" s="239" t="s">
        <v>1274</v>
      </c>
    </row>
    <row r="1021" s="13" customFormat="1">
      <c r="A1021" s="13"/>
      <c r="B1021" s="241"/>
      <c r="C1021" s="242"/>
      <c r="D1021" s="243" t="s">
        <v>183</v>
      </c>
      <c r="E1021" s="244" t="s">
        <v>1</v>
      </c>
      <c r="F1021" s="245" t="s">
        <v>184</v>
      </c>
      <c r="G1021" s="242"/>
      <c r="H1021" s="244" t="s">
        <v>1</v>
      </c>
      <c r="I1021" s="246"/>
      <c r="J1021" s="242"/>
      <c r="K1021" s="242"/>
      <c r="L1021" s="247"/>
      <c r="M1021" s="248"/>
      <c r="N1021" s="249"/>
      <c r="O1021" s="249"/>
      <c r="P1021" s="249"/>
      <c r="Q1021" s="249"/>
      <c r="R1021" s="249"/>
      <c r="S1021" s="249"/>
      <c r="T1021" s="250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51" t="s">
        <v>183</v>
      </c>
      <c r="AU1021" s="251" t="s">
        <v>85</v>
      </c>
      <c r="AV1021" s="13" t="s">
        <v>83</v>
      </c>
      <c r="AW1021" s="13" t="s">
        <v>32</v>
      </c>
      <c r="AX1021" s="13" t="s">
        <v>76</v>
      </c>
      <c r="AY1021" s="251" t="s">
        <v>174</v>
      </c>
    </row>
    <row r="1022" s="14" customFormat="1">
      <c r="A1022" s="14"/>
      <c r="B1022" s="252"/>
      <c r="C1022" s="253"/>
      <c r="D1022" s="243" t="s">
        <v>183</v>
      </c>
      <c r="E1022" s="254" t="s">
        <v>1</v>
      </c>
      <c r="F1022" s="255" t="s">
        <v>1275</v>
      </c>
      <c r="G1022" s="253"/>
      <c r="H1022" s="256">
        <v>2.7000000000000002</v>
      </c>
      <c r="I1022" s="257"/>
      <c r="J1022" s="253"/>
      <c r="K1022" s="253"/>
      <c r="L1022" s="258"/>
      <c r="M1022" s="259"/>
      <c r="N1022" s="260"/>
      <c r="O1022" s="260"/>
      <c r="P1022" s="260"/>
      <c r="Q1022" s="260"/>
      <c r="R1022" s="260"/>
      <c r="S1022" s="260"/>
      <c r="T1022" s="261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62" t="s">
        <v>183</v>
      </c>
      <c r="AU1022" s="262" t="s">
        <v>85</v>
      </c>
      <c r="AV1022" s="14" t="s">
        <v>85</v>
      </c>
      <c r="AW1022" s="14" t="s">
        <v>32</v>
      </c>
      <c r="AX1022" s="14" t="s">
        <v>76</v>
      </c>
      <c r="AY1022" s="262" t="s">
        <v>174</v>
      </c>
    </row>
    <row r="1023" s="15" customFormat="1">
      <c r="A1023" s="15"/>
      <c r="B1023" s="263"/>
      <c r="C1023" s="264"/>
      <c r="D1023" s="243" t="s">
        <v>183</v>
      </c>
      <c r="E1023" s="265" t="s">
        <v>1</v>
      </c>
      <c r="F1023" s="266" t="s">
        <v>187</v>
      </c>
      <c r="G1023" s="264"/>
      <c r="H1023" s="267">
        <v>2.7000000000000002</v>
      </c>
      <c r="I1023" s="268"/>
      <c r="J1023" s="264"/>
      <c r="K1023" s="264"/>
      <c r="L1023" s="269"/>
      <c r="M1023" s="270"/>
      <c r="N1023" s="271"/>
      <c r="O1023" s="271"/>
      <c r="P1023" s="271"/>
      <c r="Q1023" s="271"/>
      <c r="R1023" s="271"/>
      <c r="S1023" s="271"/>
      <c r="T1023" s="272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3" t="s">
        <v>183</v>
      </c>
      <c r="AU1023" s="273" t="s">
        <v>85</v>
      </c>
      <c r="AV1023" s="15" t="s">
        <v>188</v>
      </c>
      <c r="AW1023" s="15" t="s">
        <v>32</v>
      </c>
      <c r="AX1023" s="15" t="s">
        <v>76</v>
      </c>
      <c r="AY1023" s="273" t="s">
        <v>174</v>
      </c>
    </row>
    <row r="1024" s="16" customFormat="1">
      <c r="A1024" s="16"/>
      <c r="B1024" s="274"/>
      <c r="C1024" s="275"/>
      <c r="D1024" s="243" t="s">
        <v>183</v>
      </c>
      <c r="E1024" s="276" t="s">
        <v>1</v>
      </c>
      <c r="F1024" s="277" t="s">
        <v>189</v>
      </c>
      <c r="G1024" s="275"/>
      <c r="H1024" s="278">
        <v>2.7000000000000002</v>
      </c>
      <c r="I1024" s="279"/>
      <c r="J1024" s="275"/>
      <c r="K1024" s="275"/>
      <c r="L1024" s="280"/>
      <c r="M1024" s="281"/>
      <c r="N1024" s="282"/>
      <c r="O1024" s="282"/>
      <c r="P1024" s="282"/>
      <c r="Q1024" s="282"/>
      <c r="R1024" s="282"/>
      <c r="S1024" s="282"/>
      <c r="T1024" s="283"/>
      <c r="U1024" s="16"/>
      <c r="V1024" s="16"/>
      <c r="W1024" s="16"/>
      <c r="X1024" s="16"/>
      <c r="Y1024" s="16"/>
      <c r="Z1024" s="16"/>
      <c r="AA1024" s="16"/>
      <c r="AB1024" s="16"/>
      <c r="AC1024" s="16"/>
      <c r="AD1024" s="16"/>
      <c r="AE1024" s="16"/>
      <c r="AT1024" s="284" t="s">
        <v>183</v>
      </c>
      <c r="AU1024" s="284" t="s">
        <v>85</v>
      </c>
      <c r="AV1024" s="16" t="s">
        <v>181</v>
      </c>
      <c r="AW1024" s="16" t="s">
        <v>32</v>
      </c>
      <c r="AX1024" s="16" t="s">
        <v>83</v>
      </c>
      <c r="AY1024" s="284" t="s">
        <v>174</v>
      </c>
    </row>
    <row r="1025" s="2" customFormat="1" ht="24.15" customHeight="1">
      <c r="A1025" s="39"/>
      <c r="B1025" s="40"/>
      <c r="C1025" s="228" t="s">
        <v>1276</v>
      </c>
      <c r="D1025" s="228" t="s">
        <v>176</v>
      </c>
      <c r="E1025" s="229" t="s">
        <v>1277</v>
      </c>
      <c r="F1025" s="230" t="s">
        <v>1278</v>
      </c>
      <c r="G1025" s="231" t="s">
        <v>269</v>
      </c>
      <c r="H1025" s="232">
        <v>172.357</v>
      </c>
      <c r="I1025" s="233"/>
      <c r="J1025" s="234">
        <f>ROUND(I1025*H1025,2)</f>
        <v>0</v>
      </c>
      <c r="K1025" s="230" t="s">
        <v>180</v>
      </c>
      <c r="L1025" s="45"/>
      <c r="M1025" s="235" t="s">
        <v>1</v>
      </c>
      <c r="N1025" s="236" t="s">
        <v>41</v>
      </c>
      <c r="O1025" s="92"/>
      <c r="P1025" s="237">
        <f>O1025*H1025</f>
        <v>0</v>
      </c>
      <c r="Q1025" s="237">
        <v>5.0000000000000002E-05</v>
      </c>
      <c r="R1025" s="237">
        <f>Q1025*H1025</f>
        <v>0.0086178499999999998</v>
      </c>
      <c r="S1025" s="237">
        <v>0</v>
      </c>
      <c r="T1025" s="238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39" t="s">
        <v>272</v>
      </c>
      <c r="AT1025" s="239" t="s">
        <v>176</v>
      </c>
      <c r="AU1025" s="239" t="s">
        <v>85</v>
      </c>
      <c r="AY1025" s="18" t="s">
        <v>174</v>
      </c>
      <c r="BE1025" s="240">
        <f>IF(N1025="základní",J1025,0)</f>
        <v>0</v>
      </c>
      <c r="BF1025" s="240">
        <f>IF(N1025="snížená",J1025,0)</f>
        <v>0</v>
      </c>
      <c r="BG1025" s="240">
        <f>IF(N1025="zákl. přenesená",J1025,0)</f>
        <v>0</v>
      </c>
      <c r="BH1025" s="240">
        <f>IF(N1025="sníž. přenesená",J1025,0)</f>
        <v>0</v>
      </c>
      <c r="BI1025" s="240">
        <f>IF(N1025="nulová",J1025,0)</f>
        <v>0</v>
      </c>
      <c r="BJ1025" s="18" t="s">
        <v>83</v>
      </c>
      <c r="BK1025" s="240">
        <f>ROUND(I1025*H1025,2)</f>
        <v>0</v>
      </c>
      <c r="BL1025" s="18" t="s">
        <v>272</v>
      </c>
      <c r="BM1025" s="239" t="s">
        <v>1279</v>
      </c>
    </row>
    <row r="1026" s="13" customFormat="1">
      <c r="A1026" s="13"/>
      <c r="B1026" s="241"/>
      <c r="C1026" s="242"/>
      <c r="D1026" s="243" t="s">
        <v>183</v>
      </c>
      <c r="E1026" s="244" t="s">
        <v>1</v>
      </c>
      <c r="F1026" s="245" t="s">
        <v>1280</v>
      </c>
      <c r="G1026" s="242"/>
      <c r="H1026" s="244" t="s">
        <v>1</v>
      </c>
      <c r="I1026" s="246"/>
      <c r="J1026" s="242"/>
      <c r="K1026" s="242"/>
      <c r="L1026" s="247"/>
      <c r="M1026" s="248"/>
      <c r="N1026" s="249"/>
      <c r="O1026" s="249"/>
      <c r="P1026" s="249"/>
      <c r="Q1026" s="249"/>
      <c r="R1026" s="249"/>
      <c r="S1026" s="249"/>
      <c r="T1026" s="25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51" t="s">
        <v>183</v>
      </c>
      <c r="AU1026" s="251" t="s">
        <v>85</v>
      </c>
      <c r="AV1026" s="13" t="s">
        <v>83</v>
      </c>
      <c r="AW1026" s="13" t="s">
        <v>32</v>
      </c>
      <c r="AX1026" s="13" t="s">
        <v>76</v>
      </c>
      <c r="AY1026" s="251" t="s">
        <v>174</v>
      </c>
    </row>
    <row r="1027" s="14" customFormat="1">
      <c r="A1027" s="14"/>
      <c r="B1027" s="252"/>
      <c r="C1027" s="253"/>
      <c r="D1027" s="243" t="s">
        <v>183</v>
      </c>
      <c r="E1027" s="254" t="s">
        <v>1</v>
      </c>
      <c r="F1027" s="255" t="s">
        <v>1281</v>
      </c>
      <c r="G1027" s="253"/>
      <c r="H1027" s="256">
        <v>134.92699999999999</v>
      </c>
      <c r="I1027" s="257"/>
      <c r="J1027" s="253"/>
      <c r="K1027" s="253"/>
      <c r="L1027" s="258"/>
      <c r="M1027" s="259"/>
      <c r="N1027" s="260"/>
      <c r="O1027" s="260"/>
      <c r="P1027" s="260"/>
      <c r="Q1027" s="260"/>
      <c r="R1027" s="260"/>
      <c r="S1027" s="260"/>
      <c r="T1027" s="26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62" t="s">
        <v>183</v>
      </c>
      <c r="AU1027" s="262" t="s">
        <v>85</v>
      </c>
      <c r="AV1027" s="14" t="s">
        <v>85</v>
      </c>
      <c r="AW1027" s="14" t="s">
        <v>32</v>
      </c>
      <c r="AX1027" s="14" t="s">
        <v>76</v>
      </c>
      <c r="AY1027" s="262" t="s">
        <v>174</v>
      </c>
    </row>
    <row r="1028" s="14" customFormat="1">
      <c r="A1028" s="14"/>
      <c r="B1028" s="252"/>
      <c r="C1028" s="253"/>
      <c r="D1028" s="243" t="s">
        <v>183</v>
      </c>
      <c r="E1028" s="254" t="s">
        <v>1</v>
      </c>
      <c r="F1028" s="255" t="s">
        <v>1282</v>
      </c>
      <c r="G1028" s="253"/>
      <c r="H1028" s="256">
        <v>35.402000000000001</v>
      </c>
      <c r="I1028" s="257"/>
      <c r="J1028" s="253"/>
      <c r="K1028" s="253"/>
      <c r="L1028" s="258"/>
      <c r="M1028" s="259"/>
      <c r="N1028" s="260"/>
      <c r="O1028" s="260"/>
      <c r="P1028" s="260"/>
      <c r="Q1028" s="260"/>
      <c r="R1028" s="260"/>
      <c r="S1028" s="260"/>
      <c r="T1028" s="261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2" t="s">
        <v>183</v>
      </c>
      <c r="AU1028" s="262" t="s">
        <v>85</v>
      </c>
      <c r="AV1028" s="14" t="s">
        <v>85</v>
      </c>
      <c r="AW1028" s="14" t="s">
        <v>32</v>
      </c>
      <c r="AX1028" s="14" t="s">
        <v>76</v>
      </c>
      <c r="AY1028" s="262" t="s">
        <v>174</v>
      </c>
    </row>
    <row r="1029" s="14" customFormat="1">
      <c r="A1029" s="14"/>
      <c r="B1029" s="252"/>
      <c r="C1029" s="253"/>
      <c r="D1029" s="243" t="s">
        <v>183</v>
      </c>
      <c r="E1029" s="254" t="s">
        <v>1</v>
      </c>
      <c r="F1029" s="255" t="s">
        <v>1283</v>
      </c>
      <c r="G1029" s="253"/>
      <c r="H1029" s="256">
        <v>2.028</v>
      </c>
      <c r="I1029" s="257"/>
      <c r="J1029" s="253"/>
      <c r="K1029" s="253"/>
      <c r="L1029" s="258"/>
      <c r="M1029" s="259"/>
      <c r="N1029" s="260"/>
      <c r="O1029" s="260"/>
      <c r="P1029" s="260"/>
      <c r="Q1029" s="260"/>
      <c r="R1029" s="260"/>
      <c r="S1029" s="260"/>
      <c r="T1029" s="26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62" t="s">
        <v>183</v>
      </c>
      <c r="AU1029" s="262" t="s">
        <v>85</v>
      </c>
      <c r="AV1029" s="14" t="s">
        <v>85</v>
      </c>
      <c r="AW1029" s="14" t="s">
        <v>32</v>
      </c>
      <c r="AX1029" s="14" t="s">
        <v>76</v>
      </c>
      <c r="AY1029" s="262" t="s">
        <v>174</v>
      </c>
    </row>
    <row r="1030" s="15" customFormat="1">
      <c r="A1030" s="15"/>
      <c r="B1030" s="263"/>
      <c r="C1030" s="264"/>
      <c r="D1030" s="243" t="s">
        <v>183</v>
      </c>
      <c r="E1030" s="265" t="s">
        <v>1</v>
      </c>
      <c r="F1030" s="266" t="s">
        <v>187</v>
      </c>
      <c r="G1030" s="264"/>
      <c r="H1030" s="267">
        <v>172.357</v>
      </c>
      <c r="I1030" s="268"/>
      <c r="J1030" s="264"/>
      <c r="K1030" s="264"/>
      <c r="L1030" s="269"/>
      <c r="M1030" s="270"/>
      <c r="N1030" s="271"/>
      <c r="O1030" s="271"/>
      <c r="P1030" s="271"/>
      <c r="Q1030" s="271"/>
      <c r="R1030" s="271"/>
      <c r="S1030" s="271"/>
      <c r="T1030" s="272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73" t="s">
        <v>183</v>
      </c>
      <c r="AU1030" s="273" t="s">
        <v>85</v>
      </c>
      <c r="AV1030" s="15" t="s">
        <v>188</v>
      </c>
      <c r="AW1030" s="15" t="s">
        <v>32</v>
      </c>
      <c r="AX1030" s="15" t="s">
        <v>76</v>
      </c>
      <c r="AY1030" s="273" t="s">
        <v>174</v>
      </c>
    </row>
    <row r="1031" s="16" customFormat="1">
      <c r="A1031" s="16"/>
      <c r="B1031" s="274"/>
      <c r="C1031" s="275"/>
      <c r="D1031" s="243" t="s">
        <v>183</v>
      </c>
      <c r="E1031" s="276" t="s">
        <v>1</v>
      </c>
      <c r="F1031" s="277" t="s">
        <v>189</v>
      </c>
      <c r="G1031" s="275"/>
      <c r="H1031" s="278">
        <v>172.357</v>
      </c>
      <c r="I1031" s="279"/>
      <c r="J1031" s="275"/>
      <c r="K1031" s="275"/>
      <c r="L1031" s="280"/>
      <c r="M1031" s="281"/>
      <c r="N1031" s="282"/>
      <c r="O1031" s="282"/>
      <c r="P1031" s="282"/>
      <c r="Q1031" s="282"/>
      <c r="R1031" s="282"/>
      <c r="S1031" s="282"/>
      <c r="T1031" s="283"/>
      <c r="U1031" s="16"/>
      <c r="V1031" s="16"/>
      <c r="W1031" s="16"/>
      <c r="X1031" s="16"/>
      <c r="Y1031" s="16"/>
      <c r="Z1031" s="16"/>
      <c r="AA1031" s="16"/>
      <c r="AB1031" s="16"/>
      <c r="AC1031" s="16"/>
      <c r="AD1031" s="16"/>
      <c r="AE1031" s="16"/>
      <c r="AT1031" s="284" t="s">
        <v>183</v>
      </c>
      <c r="AU1031" s="284" t="s">
        <v>85</v>
      </c>
      <c r="AV1031" s="16" t="s">
        <v>181</v>
      </c>
      <c r="AW1031" s="16" t="s">
        <v>32</v>
      </c>
      <c r="AX1031" s="16" t="s">
        <v>83</v>
      </c>
      <c r="AY1031" s="284" t="s">
        <v>174</v>
      </c>
    </row>
    <row r="1032" s="2" customFormat="1" ht="16.5" customHeight="1">
      <c r="A1032" s="39"/>
      <c r="B1032" s="40"/>
      <c r="C1032" s="285" t="s">
        <v>1284</v>
      </c>
      <c r="D1032" s="285" t="s">
        <v>256</v>
      </c>
      <c r="E1032" s="286" t="s">
        <v>1285</v>
      </c>
      <c r="F1032" s="287" t="s">
        <v>1286</v>
      </c>
      <c r="G1032" s="288" t="s">
        <v>269</v>
      </c>
      <c r="H1032" s="289">
        <v>172.357</v>
      </c>
      <c r="I1032" s="290"/>
      <c r="J1032" s="291">
        <f>ROUND(I1032*H1032,2)</f>
        <v>0</v>
      </c>
      <c r="K1032" s="287" t="s">
        <v>1</v>
      </c>
      <c r="L1032" s="292"/>
      <c r="M1032" s="293" t="s">
        <v>1</v>
      </c>
      <c r="N1032" s="294" t="s">
        <v>41</v>
      </c>
      <c r="O1032" s="92"/>
      <c r="P1032" s="237">
        <f>O1032*H1032</f>
        <v>0</v>
      </c>
      <c r="Q1032" s="237">
        <v>0</v>
      </c>
      <c r="R1032" s="237">
        <f>Q1032*H1032</f>
        <v>0</v>
      </c>
      <c r="S1032" s="237">
        <v>0</v>
      </c>
      <c r="T1032" s="238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9" t="s">
        <v>363</v>
      </c>
      <c r="AT1032" s="239" t="s">
        <v>256</v>
      </c>
      <c r="AU1032" s="239" t="s">
        <v>85</v>
      </c>
      <c r="AY1032" s="18" t="s">
        <v>174</v>
      </c>
      <c r="BE1032" s="240">
        <f>IF(N1032="základní",J1032,0)</f>
        <v>0</v>
      </c>
      <c r="BF1032" s="240">
        <f>IF(N1032="snížená",J1032,0)</f>
        <v>0</v>
      </c>
      <c r="BG1032" s="240">
        <f>IF(N1032="zákl. přenesená",J1032,0)</f>
        <v>0</v>
      </c>
      <c r="BH1032" s="240">
        <f>IF(N1032="sníž. přenesená",J1032,0)</f>
        <v>0</v>
      </c>
      <c r="BI1032" s="240">
        <f>IF(N1032="nulová",J1032,0)</f>
        <v>0</v>
      </c>
      <c r="BJ1032" s="18" t="s">
        <v>83</v>
      </c>
      <c r="BK1032" s="240">
        <f>ROUND(I1032*H1032,2)</f>
        <v>0</v>
      </c>
      <c r="BL1032" s="18" t="s">
        <v>272</v>
      </c>
      <c r="BM1032" s="239" t="s">
        <v>1287</v>
      </c>
    </row>
    <row r="1033" s="2" customFormat="1" ht="24.15" customHeight="1">
      <c r="A1033" s="39"/>
      <c r="B1033" s="40"/>
      <c r="C1033" s="228" t="s">
        <v>1288</v>
      </c>
      <c r="D1033" s="228" t="s">
        <v>176</v>
      </c>
      <c r="E1033" s="229" t="s">
        <v>1289</v>
      </c>
      <c r="F1033" s="230" t="s">
        <v>1290</v>
      </c>
      <c r="G1033" s="231" t="s">
        <v>439</v>
      </c>
      <c r="H1033" s="232">
        <v>264.89999999999998</v>
      </c>
      <c r="I1033" s="233"/>
      <c r="J1033" s="234">
        <f>ROUND(I1033*H1033,2)</f>
        <v>0</v>
      </c>
      <c r="K1033" s="230" t="s">
        <v>1</v>
      </c>
      <c r="L1033" s="45"/>
      <c r="M1033" s="235" t="s">
        <v>1</v>
      </c>
      <c r="N1033" s="236" t="s">
        <v>41</v>
      </c>
      <c r="O1033" s="92"/>
      <c r="P1033" s="237">
        <f>O1033*H1033</f>
        <v>0</v>
      </c>
      <c r="Q1033" s="237">
        <v>0</v>
      </c>
      <c r="R1033" s="237">
        <f>Q1033*H1033</f>
        <v>0</v>
      </c>
      <c r="S1033" s="237">
        <v>0</v>
      </c>
      <c r="T1033" s="238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9" t="s">
        <v>272</v>
      </c>
      <c r="AT1033" s="239" t="s">
        <v>176</v>
      </c>
      <c r="AU1033" s="239" t="s">
        <v>85</v>
      </c>
      <c r="AY1033" s="18" t="s">
        <v>174</v>
      </c>
      <c r="BE1033" s="240">
        <f>IF(N1033="základní",J1033,0)</f>
        <v>0</v>
      </c>
      <c r="BF1033" s="240">
        <f>IF(N1033="snížená",J1033,0)</f>
        <v>0</v>
      </c>
      <c r="BG1033" s="240">
        <f>IF(N1033="zákl. přenesená",J1033,0)</f>
        <v>0</v>
      </c>
      <c r="BH1033" s="240">
        <f>IF(N1033="sníž. přenesená",J1033,0)</f>
        <v>0</v>
      </c>
      <c r="BI1033" s="240">
        <f>IF(N1033="nulová",J1033,0)</f>
        <v>0</v>
      </c>
      <c r="BJ1033" s="18" t="s">
        <v>83</v>
      </c>
      <c r="BK1033" s="240">
        <f>ROUND(I1033*H1033,2)</f>
        <v>0</v>
      </c>
      <c r="BL1033" s="18" t="s">
        <v>272</v>
      </c>
      <c r="BM1033" s="239" t="s">
        <v>1291</v>
      </c>
    </row>
    <row r="1034" s="13" customFormat="1">
      <c r="A1034" s="13"/>
      <c r="B1034" s="241"/>
      <c r="C1034" s="242"/>
      <c r="D1034" s="243" t="s">
        <v>183</v>
      </c>
      <c r="E1034" s="244" t="s">
        <v>1</v>
      </c>
      <c r="F1034" s="245" t="s">
        <v>632</v>
      </c>
      <c r="G1034" s="242"/>
      <c r="H1034" s="244" t="s">
        <v>1</v>
      </c>
      <c r="I1034" s="246"/>
      <c r="J1034" s="242"/>
      <c r="K1034" s="242"/>
      <c r="L1034" s="247"/>
      <c r="M1034" s="248"/>
      <c r="N1034" s="249"/>
      <c r="O1034" s="249"/>
      <c r="P1034" s="249"/>
      <c r="Q1034" s="249"/>
      <c r="R1034" s="249"/>
      <c r="S1034" s="249"/>
      <c r="T1034" s="250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51" t="s">
        <v>183</v>
      </c>
      <c r="AU1034" s="251" t="s">
        <v>85</v>
      </c>
      <c r="AV1034" s="13" t="s">
        <v>83</v>
      </c>
      <c r="AW1034" s="13" t="s">
        <v>32</v>
      </c>
      <c r="AX1034" s="13" t="s">
        <v>76</v>
      </c>
      <c r="AY1034" s="251" t="s">
        <v>174</v>
      </c>
    </row>
    <row r="1035" s="14" customFormat="1">
      <c r="A1035" s="14"/>
      <c r="B1035" s="252"/>
      <c r="C1035" s="253"/>
      <c r="D1035" s="243" t="s">
        <v>183</v>
      </c>
      <c r="E1035" s="254" t="s">
        <v>1</v>
      </c>
      <c r="F1035" s="255" t="s">
        <v>1292</v>
      </c>
      <c r="G1035" s="253"/>
      <c r="H1035" s="256">
        <v>82.950000000000003</v>
      </c>
      <c r="I1035" s="257"/>
      <c r="J1035" s="253"/>
      <c r="K1035" s="253"/>
      <c r="L1035" s="258"/>
      <c r="M1035" s="259"/>
      <c r="N1035" s="260"/>
      <c r="O1035" s="260"/>
      <c r="P1035" s="260"/>
      <c r="Q1035" s="260"/>
      <c r="R1035" s="260"/>
      <c r="S1035" s="260"/>
      <c r="T1035" s="26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62" t="s">
        <v>183</v>
      </c>
      <c r="AU1035" s="262" t="s">
        <v>85</v>
      </c>
      <c r="AV1035" s="14" t="s">
        <v>85</v>
      </c>
      <c r="AW1035" s="14" t="s">
        <v>32</v>
      </c>
      <c r="AX1035" s="14" t="s">
        <v>76</v>
      </c>
      <c r="AY1035" s="262" t="s">
        <v>174</v>
      </c>
    </row>
    <row r="1036" s="14" customFormat="1">
      <c r="A1036" s="14"/>
      <c r="B1036" s="252"/>
      <c r="C1036" s="253"/>
      <c r="D1036" s="243" t="s">
        <v>183</v>
      </c>
      <c r="E1036" s="254" t="s">
        <v>1</v>
      </c>
      <c r="F1036" s="255" t="s">
        <v>1293</v>
      </c>
      <c r="G1036" s="253"/>
      <c r="H1036" s="256">
        <v>30.25</v>
      </c>
      <c r="I1036" s="257"/>
      <c r="J1036" s="253"/>
      <c r="K1036" s="253"/>
      <c r="L1036" s="258"/>
      <c r="M1036" s="259"/>
      <c r="N1036" s="260"/>
      <c r="O1036" s="260"/>
      <c r="P1036" s="260"/>
      <c r="Q1036" s="260"/>
      <c r="R1036" s="260"/>
      <c r="S1036" s="260"/>
      <c r="T1036" s="261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2" t="s">
        <v>183</v>
      </c>
      <c r="AU1036" s="262" t="s">
        <v>85</v>
      </c>
      <c r="AV1036" s="14" t="s">
        <v>85</v>
      </c>
      <c r="AW1036" s="14" t="s">
        <v>32</v>
      </c>
      <c r="AX1036" s="14" t="s">
        <v>76</v>
      </c>
      <c r="AY1036" s="262" t="s">
        <v>174</v>
      </c>
    </row>
    <row r="1037" s="15" customFormat="1">
      <c r="A1037" s="15"/>
      <c r="B1037" s="263"/>
      <c r="C1037" s="264"/>
      <c r="D1037" s="243" t="s">
        <v>183</v>
      </c>
      <c r="E1037" s="265" t="s">
        <v>1</v>
      </c>
      <c r="F1037" s="266" t="s">
        <v>187</v>
      </c>
      <c r="G1037" s="264"/>
      <c r="H1037" s="267">
        <v>113.2</v>
      </c>
      <c r="I1037" s="268"/>
      <c r="J1037" s="264"/>
      <c r="K1037" s="264"/>
      <c r="L1037" s="269"/>
      <c r="M1037" s="270"/>
      <c r="N1037" s="271"/>
      <c r="O1037" s="271"/>
      <c r="P1037" s="271"/>
      <c r="Q1037" s="271"/>
      <c r="R1037" s="271"/>
      <c r="S1037" s="271"/>
      <c r="T1037" s="272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73" t="s">
        <v>183</v>
      </c>
      <c r="AU1037" s="273" t="s">
        <v>85</v>
      </c>
      <c r="AV1037" s="15" t="s">
        <v>188</v>
      </c>
      <c r="AW1037" s="15" t="s">
        <v>32</v>
      </c>
      <c r="AX1037" s="15" t="s">
        <v>76</v>
      </c>
      <c r="AY1037" s="273" t="s">
        <v>174</v>
      </c>
    </row>
    <row r="1038" s="13" customFormat="1">
      <c r="A1038" s="13"/>
      <c r="B1038" s="241"/>
      <c r="C1038" s="242"/>
      <c r="D1038" s="243" t="s">
        <v>183</v>
      </c>
      <c r="E1038" s="244" t="s">
        <v>1</v>
      </c>
      <c r="F1038" s="245" t="s">
        <v>986</v>
      </c>
      <c r="G1038" s="242"/>
      <c r="H1038" s="244" t="s">
        <v>1</v>
      </c>
      <c r="I1038" s="246"/>
      <c r="J1038" s="242"/>
      <c r="K1038" s="242"/>
      <c r="L1038" s="247"/>
      <c r="M1038" s="248"/>
      <c r="N1038" s="249"/>
      <c r="O1038" s="249"/>
      <c r="P1038" s="249"/>
      <c r="Q1038" s="249"/>
      <c r="R1038" s="249"/>
      <c r="S1038" s="249"/>
      <c r="T1038" s="25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1" t="s">
        <v>183</v>
      </c>
      <c r="AU1038" s="251" t="s">
        <v>85</v>
      </c>
      <c r="AV1038" s="13" t="s">
        <v>83</v>
      </c>
      <c r="AW1038" s="13" t="s">
        <v>32</v>
      </c>
      <c r="AX1038" s="13" t="s">
        <v>76</v>
      </c>
      <c r="AY1038" s="251" t="s">
        <v>174</v>
      </c>
    </row>
    <row r="1039" s="14" customFormat="1">
      <c r="A1039" s="14"/>
      <c r="B1039" s="252"/>
      <c r="C1039" s="253"/>
      <c r="D1039" s="243" t="s">
        <v>183</v>
      </c>
      <c r="E1039" s="254" t="s">
        <v>1</v>
      </c>
      <c r="F1039" s="255" t="s">
        <v>1294</v>
      </c>
      <c r="G1039" s="253"/>
      <c r="H1039" s="256">
        <v>75.849999999999994</v>
      </c>
      <c r="I1039" s="257"/>
      <c r="J1039" s="253"/>
      <c r="K1039" s="253"/>
      <c r="L1039" s="258"/>
      <c r="M1039" s="259"/>
      <c r="N1039" s="260"/>
      <c r="O1039" s="260"/>
      <c r="P1039" s="260"/>
      <c r="Q1039" s="260"/>
      <c r="R1039" s="260"/>
      <c r="S1039" s="260"/>
      <c r="T1039" s="26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62" t="s">
        <v>183</v>
      </c>
      <c r="AU1039" s="262" t="s">
        <v>85</v>
      </c>
      <c r="AV1039" s="14" t="s">
        <v>85</v>
      </c>
      <c r="AW1039" s="14" t="s">
        <v>32</v>
      </c>
      <c r="AX1039" s="14" t="s">
        <v>76</v>
      </c>
      <c r="AY1039" s="262" t="s">
        <v>174</v>
      </c>
    </row>
    <row r="1040" s="15" customFormat="1">
      <c r="A1040" s="15"/>
      <c r="B1040" s="263"/>
      <c r="C1040" s="264"/>
      <c r="D1040" s="243" t="s">
        <v>183</v>
      </c>
      <c r="E1040" s="265" t="s">
        <v>1</v>
      </c>
      <c r="F1040" s="266" t="s">
        <v>187</v>
      </c>
      <c r="G1040" s="264"/>
      <c r="H1040" s="267">
        <v>75.849999999999994</v>
      </c>
      <c r="I1040" s="268"/>
      <c r="J1040" s="264"/>
      <c r="K1040" s="264"/>
      <c r="L1040" s="269"/>
      <c r="M1040" s="270"/>
      <c r="N1040" s="271"/>
      <c r="O1040" s="271"/>
      <c r="P1040" s="271"/>
      <c r="Q1040" s="271"/>
      <c r="R1040" s="271"/>
      <c r="S1040" s="271"/>
      <c r="T1040" s="272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73" t="s">
        <v>183</v>
      </c>
      <c r="AU1040" s="273" t="s">
        <v>85</v>
      </c>
      <c r="AV1040" s="15" t="s">
        <v>188</v>
      </c>
      <c r="AW1040" s="15" t="s">
        <v>32</v>
      </c>
      <c r="AX1040" s="15" t="s">
        <v>76</v>
      </c>
      <c r="AY1040" s="273" t="s">
        <v>174</v>
      </c>
    </row>
    <row r="1041" s="13" customFormat="1">
      <c r="A1041" s="13"/>
      <c r="B1041" s="241"/>
      <c r="C1041" s="242"/>
      <c r="D1041" s="243" t="s">
        <v>183</v>
      </c>
      <c r="E1041" s="244" t="s">
        <v>1</v>
      </c>
      <c r="F1041" s="245" t="s">
        <v>1295</v>
      </c>
      <c r="G1041" s="242"/>
      <c r="H1041" s="244" t="s">
        <v>1</v>
      </c>
      <c r="I1041" s="246"/>
      <c r="J1041" s="242"/>
      <c r="K1041" s="242"/>
      <c r="L1041" s="247"/>
      <c r="M1041" s="248"/>
      <c r="N1041" s="249"/>
      <c r="O1041" s="249"/>
      <c r="P1041" s="249"/>
      <c r="Q1041" s="249"/>
      <c r="R1041" s="249"/>
      <c r="S1041" s="249"/>
      <c r="T1041" s="25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1" t="s">
        <v>183</v>
      </c>
      <c r="AU1041" s="251" t="s">
        <v>85</v>
      </c>
      <c r="AV1041" s="13" t="s">
        <v>83</v>
      </c>
      <c r="AW1041" s="13" t="s">
        <v>32</v>
      </c>
      <c r="AX1041" s="13" t="s">
        <v>76</v>
      </c>
      <c r="AY1041" s="251" t="s">
        <v>174</v>
      </c>
    </row>
    <row r="1042" s="14" customFormat="1">
      <c r="A1042" s="14"/>
      <c r="B1042" s="252"/>
      <c r="C1042" s="253"/>
      <c r="D1042" s="243" t="s">
        <v>183</v>
      </c>
      <c r="E1042" s="254" t="s">
        <v>1</v>
      </c>
      <c r="F1042" s="255" t="s">
        <v>1294</v>
      </c>
      <c r="G1042" s="253"/>
      <c r="H1042" s="256">
        <v>75.849999999999994</v>
      </c>
      <c r="I1042" s="257"/>
      <c r="J1042" s="253"/>
      <c r="K1042" s="253"/>
      <c r="L1042" s="258"/>
      <c r="M1042" s="259"/>
      <c r="N1042" s="260"/>
      <c r="O1042" s="260"/>
      <c r="P1042" s="260"/>
      <c r="Q1042" s="260"/>
      <c r="R1042" s="260"/>
      <c r="S1042" s="260"/>
      <c r="T1042" s="26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2" t="s">
        <v>183</v>
      </c>
      <c r="AU1042" s="262" t="s">
        <v>85</v>
      </c>
      <c r="AV1042" s="14" t="s">
        <v>85</v>
      </c>
      <c r="AW1042" s="14" t="s">
        <v>32</v>
      </c>
      <c r="AX1042" s="14" t="s">
        <v>76</v>
      </c>
      <c r="AY1042" s="262" t="s">
        <v>174</v>
      </c>
    </row>
    <row r="1043" s="15" customFormat="1">
      <c r="A1043" s="15"/>
      <c r="B1043" s="263"/>
      <c r="C1043" s="264"/>
      <c r="D1043" s="243" t="s">
        <v>183</v>
      </c>
      <c r="E1043" s="265" t="s">
        <v>1</v>
      </c>
      <c r="F1043" s="266" t="s">
        <v>187</v>
      </c>
      <c r="G1043" s="264"/>
      <c r="H1043" s="267">
        <v>75.849999999999994</v>
      </c>
      <c r="I1043" s="268"/>
      <c r="J1043" s="264"/>
      <c r="K1043" s="264"/>
      <c r="L1043" s="269"/>
      <c r="M1043" s="270"/>
      <c r="N1043" s="271"/>
      <c r="O1043" s="271"/>
      <c r="P1043" s="271"/>
      <c r="Q1043" s="271"/>
      <c r="R1043" s="271"/>
      <c r="S1043" s="271"/>
      <c r="T1043" s="272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73" t="s">
        <v>183</v>
      </c>
      <c r="AU1043" s="273" t="s">
        <v>85</v>
      </c>
      <c r="AV1043" s="15" t="s">
        <v>188</v>
      </c>
      <c r="AW1043" s="15" t="s">
        <v>32</v>
      </c>
      <c r="AX1043" s="15" t="s">
        <v>76</v>
      </c>
      <c r="AY1043" s="273" t="s">
        <v>174</v>
      </c>
    </row>
    <row r="1044" s="16" customFormat="1">
      <c r="A1044" s="16"/>
      <c r="B1044" s="274"/>
      <c r="C1044" s="275"/>
      <c r="D1044" s="243" t="s">
        <v>183</v>
      </c>
      <c r="E1044" s="276" t="s">
        <v>1</v>
      </c>
      <c r="F1044" s="277" t="s">
        <v>189</v>
      </c>
      <c r="G1044" s="275"/>
      <c r="H1044" s="278">
        <v>264.89999999999998</v>
      </c>
      <c r="I1044" s="279"/>
      <c r="J1044" s="275"/>
      <c r="K1044" s="275"/>
      <c r="L1044" s="280"/>
      <c r="M1044" s="281"/>
      <c r="N1044" s="282"/>
      <c r="O1044" s="282"/>
      <c r="P1044" s="282"/>
      <c r="Q1044" s="282"/>
      <c r="R1044" s="282"/>
      <c r="S1044" s="282"/>
      <c r="T1044" s="283"/>
      <c r="U1044" s="16"/>
      <c r="V1044" s="16"/>
      <c r="W1044" s="16"/>
      <c r="X1044" s="16"/>
      <c r="Y1044" s="16"/>
      <c r="Z1044" s="16"/>
      <c r="AA1044" s="16"/>
      <c r="AB1044" s="16"/>
      <c r="AC1044" s="16"/>
      <c r="AD1044" s="16"/>
      <c r="AE1044" s="16"/>
      <c r="AT1044" s="284" t="s">
        <v>183</v>
      </c>
      <c r="AU1044" s="284" t="s">
        <v>85</v>
      </c>
      <c r="AV1044" s="16" t="s">
        <v>181</v>
      </c>
      <c r="AW1044" s="16" t="s">
        <v>32</v>
      </c>
      <c r="AX1044" s="16" t="s">
        <v>83</v>
      </c>
      <c r="AY1044" s="284" t="s">
        <v>174</v>
      </c>
    </row>
    <row r="1045" s="2" customFormat="1" ht="24.15" customHeight="1">
      <c r="A1045" s="39"/>
      <c r="B1045" s="40"/>
      <c r="C1045" s="228" t="s">
        <v>1296</v>
      </c>
      <c r="D1045" s="228" t="s">
        <v>176</v>
      </c>
      <c r="E1045" s="229" t="s">
        <v>1297</v>
      </c>
      <c r="F1045" s="230" t="s">
        <v>1298</v>
      </c>
      <c r="G1045" s="231" t="s">
        <v>758</v>
      </c>
      <c r="H1045" s="295"/>
      <c r="I1045" s="233"/>
      <c r="J1045" s="234">
        <f>ROUND(I1045*H1045,2)</f>
        <v>0</v>
      </c>
      <c r="K1045" s="230" t="s">
        <v>180</v>
      </c>
      <c r="L1045" s="45"/>
      <c r="M1045" s="235" t="s">
        <v>1</v>
      </c>
      <c r="N1045" s="236" t="s">
        <v>41</v>
      </c>
      <c r="O1045" s="92"/>
      <c r="P1045" s="237">
        <f>O1045*H1045</f>
        <v>0</v>
      </c>
      <c r="Q1045" s="237">
        <v>0</v>
      </c>
      <c r="R1045" s="237">
        <f>Q1045*H1045</f>
        <v>0</v>
      </c>
      <c r="S1045" s="237">
        <v>0</v>
      </c>
      <c r="T1045" s="238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9" t="s">
        <v>272</v>
      </c>
      <c r="AT1045" s="239" t="s">
        <v>176</v>
      </c>
      <c r="AU1045" s="239" t="s">
        <v>85</v>
      </c>
      <c r="AY1045" s="18" t="s">
        <v>174</v>
      </c>
      <c r="BE1045" s="240">
        <f>IF(N1045="základní",J1045,0)</f>
        <v>0</v>
      </c>
      <c r="BF1045" s="240">
        <f>IF(N1045="snížená",J1045,0)</f>
        <v>0</v>
      </c>
      <c r="BG1045" s="240">
        <f>IF(N1045="zákl. přenesená",J1045,0)</f>
        <v>0</v>
      </c>
      <c r="BH1045" s="240">
        <f>IF(N1045="sníž. přenesená",J1045,0)</f>
        <v>0</v>
      </c>
      <c r="BI1045" s="240">
        <f>IF(N1045="nulová",J1045,0)</f>
        <v>0</v>
      </c>
      <c r="BJ1045" s="18" t="s">
        <v>83</v>
      </c>
      <c r="BK1045" s="240">
        <f>ROUND(I1045*H1045,2)</f>
        <v>0</v>
      </c>
      <c r="BL1045" s="18" t="s">
        <v>272</v>
      </c>
      <c r="BM1045" s="239" t="s">
        <v>1299</v>
      </c>
    </row>
    <row r="1046" s="12" customFormat="1" ht="22.8" customHeight="1">
      <c r="A1046" s="12"/>
      <c r="B1046" s="212"/>
      <c r="C1046" s="213"/>
      <c r="D1046" s="214" t="s">
        <v>75</v>
      </c>
      <c r="E1046" s="226" t="s">
        <v>1300</v>
      </c>
      <c r="F1046" s="226" t="s">
        <v>1301</v>
      </c>
      <c r="G1046" s="213"/>
      <c r="H1046" s="213"/>
      <c r="I1046" s="216"/>
      <c r="J1046" s="227">
        <f>BK1046</f>
        <v>0</v>
      </c>
      <c r="K1046" s="213"/>
      <c r="L1046" s="218"/>
      <c r="M1046" s="219"/>
      <c r="N1046" s="220"/>
      <c r="O1046" s="220"/>
      <c r="P1046" s="221">
        <f>SUM(P1047:P1061)</f>
        <v>0</v>
      </c>
      <c r="Q1046" s="220"/>
      <c r="R1046" s="221">
        <f>SUM(R1047:R1061)</f>
        <v>0</v>
      </c>
      <c r="S1046" s="220"/>
      <c r="T1046" s="222">
        <f>SUM(T1047:T1061)</f>
        <v>0.078685250000000012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23" t="s">
        <v>85</v>
      </c>
      <c r="AT1046" s="224" t="s">
        <v>75</v>
      </c>
      <c r="AU1046" s="224" t="s">
        <v>83</v>
      </c>
      <c r="AY1046" s="223" t="s">
        <v>174</v>
      </c>
      <c r="BK1046" s="225">
        <f>SUM(BK1047:BK1061)</f>
        <v>0</v>
      </c>
    </row>
    <row r="1047" s="2" customFormat="1" ht="24.15" customHeight="1">
      <c r="A1047" s="39"/>
      <c r="B1047" s="40"/>
      <c r="C1047" s="228" t="s">
        <v>1302</v>
      </c>
      <c r="D1047" s="228" t="s">
        <v>176</v>
      </c>
      <c r="E1047" s="229" t="s">
        <v>1303</v>
      </c>
      <c r="F1047" s="230" t="s">
        <v>1304</v>
      </c>
      <c r="G1047" s="231" t="s">
        <v>439</v>
      </c>
      <c r="H1047" s="232">
        <v>2.8849999999999998</v>
      </c>
      <c r="I1047" s="233"/>
      <c r="J1047" s="234">
        <f>ROUND(I1047*H1047,2)</f>
        <v>0</v>
      </c>
      <c r="K1047" s="230" t="s">
        <v>180</v>
      </c>
      <c r="L1047" s="45"/>
      <c r="M1047" s="235" t="s">
        <v>1</v>
      </c>
      <c r="N1047" s="236" t="s">
        <v>41</v>
      </c>
      <c r="O1047" s="92"/>
      <c r="P1047" s="237">
        <f>O1047*H1047</f>
        <v>0</v>
      </c>
      <c r="Q1047" s="237">
        <v>0</v>
      </c>
      <c r="R1047" s="237">
        <f>Q1047*H1047</f>
        <v>0</v>
      </c>
      <c r="S1047" s="237">
        <v>0.021000000000000001</v>
      </c>
      <c r="T1047" s="238">
        <f>S1047*H1047</f>
        <v>0.060585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9" t="s">
        <v>272</v>
      </c>
      <c r="AT1047" s="239" t="s">
        <v>176</v>
      </c>
      <c r="AU1047" s="239" t="s">
        <v>85</v>
      </c>
      <c r="AY1047" s="18" t="s">
        <v>174</v>
      </c>
      <c r="BE1047" s="240">
        <f>IF(N1047="základní",J1047,0)</f>
        <v>0</v>
      </c>
      <c r="BF1047" s="240">
        <f>IF(N1047="snížená",J1047,0)</f>
        <v>0</v>
      </c>
      <c r="BG1047" s="240">
        <f>IF(N1047="zákl. přenesená",J1047,0)</f>
        <v>0</v>
      </c>
      <c r="BH1047" s="240">
        <f>IF(N1047="sníž. přenesená",J1047,0)</f>
        <v>0</v>
      </c>
      <c r="BI1047" s="240">
        <f>IF(N1047="nulová",J1047,0)</f>
        <v>0</v>
      </c>
      <c r="BJ1047" s="18" t="s">
        <v>83</v>
      </c>
      <c r="BK1047" s="240">
        <f>ROUND(I1047*H1047,2)</f>
        <v>0</v>
      </c>
      <c r="BL1047" s="18" t="s">
        <v>272</v>
      </c>
      <c r="BM1047" s="239" t="s">
        <v>1305</v>
      </c>
    </row>
    <row r="1048" s="13" customFormat="1">
      <c r="A1048" s="13"/>
      <c r="B1048" s="241"/>
      <c r="C1048" s="242"/>
      <c r="D1048" s="243" t="s">
        <v>183</v>
      </c>
      <c r="E1048" s="244" t="s">
        <v>1</v>
      </c>
      <c r="F1048" s="245" t="s">
        <v>184</v>
      </c>
      <c r="G1048" s="242"/>
      <c r="H1048" s="244" t="s">
        <v>1</v>
      </c>
      <c r="I1048" s="246"/>
      <c r="J1048" s="242"/>
      <c r="K1048" s="242"/>
      <c r="L1048" s="247"/>
      <c r="M1048" s="248"/>
      <c r="N1048" s="249"/>
      <c r="O1048" s="249"/>
      <c r="P1048" s="249"/>
      <c r="Q1048" s="249"/>
      <c r="R1048" s="249"/>
      <c r="S1048" s="249"/>
      <c r="T1048" s="25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1" t="s">
        <v>183</v>
      </c>
      <c r="AU1048" s="251" t="s">
        <v>85</v>
      </c>
      <c r="AV1048" s="13" t="s">
        <v>83</v>
      </c>
      <c r="AW1048" s="13" t="s">
        <v>32</v>
      </c>
      <c r="AX1048" s="13" t="s">
        <v>76</v>
      </c>
      <c r="AY1048" s="251" t="s">
        <v>174</v>
      </c>
    </row>
    <row r="1049" s="14" customFormat="1">
      <c r="A1049" s="14"/>
      <c r="B1049" s="252"/>
      <c r="C1049" s="253"/>
      <c r="D1049" s="243" t="s">
        <v>183</v>
      </c>
      <c r="E1049" s="254" t="s">
        <v>1</v>
      </c>
      <c r="F1049" s="255" t="s">
        <v>1306</v>
      </c>
      <c r="G1049" s="253"/>
      <c r="H1049" s="256">
        <v>2.8849999999999998</v>
      </c>
      <c r="I1049" s="257"/>
      <c r="J1049" s="253"/>
      <c r="K1049" s="253"/>
      <c r="L1049" s="258"/>
      <c r="M1049" s="259"/>
      <c r="N1049" s="260"/>
      <c r="O1049" s="260"/>
      <c r="P1049" s="260"/>
      <c r="Q1049" s="260"/>
      <c r="R1049" s="260"/>
      <c r="S1049" s="260"/>
      <c r="T1049" s="26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62" t="s">
        <v>183</v>
      </c>
      <c r="AU1049" s="262" t="s">
        <v>85</v>
      </c>
      <c r="AV1049" s="14" t="s">
        <v>85</v>
      </c>
      <c r="AW1049" s="14" t="s">
        <v>32</v>
      </c>
      <c r="AX1049" s="14" t="s">
        <v>76</v>
      </c>
      <c r="AY1049" s="262" t="s">
        <v>174</v>
      </c>
    </row>
    <row r="1050" s="15" customFormat="1">
      <c r="A1050" s="15"/>
      <c r="B1050" s="263"/>
      <c r="C1050" s="264"/>
      <c r="D1050" s="243" t="s">
        <v>183</v>
      </c>
      <c r="E1050" s="265" t="s">
        <v>1</v>
      </c>
      <c r="F1050" s="266" t="s">
        <v>187</v>
      </c>
      <c r="G1050" s="264"/>
      <c r="H1050" s="267">
        <v>2.8849999999999998</v>
      </c>
      <c r="I1050" s="268"/>
      <c r="J1050" s="264"/>
      <c r="K1050" s="264"/>
      <c r="L1050" s="269"/>
      <c r="M1050" s="270"/>
      <c r="N1050" s="271"/>
      <c r="O1050" s="271"/>
      <c r="P1050" s="271"/>
      <c r="Q1050" s="271"/>
      <c r="R1050" s="271"/>
      <c r="S1050" s="271"/>
      <c r="T1050" s="272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3" t="s">
        <v>183</v>
      </c>
      <c r="AU1050" s="273" t="s">
        <v>85</v>
      </c>
      <c r="AV1050" s="15" t="s">
        <v>188</v>
      </c>
      <c r="AW1050" s="15" t="s">
        <v>32</v>
      </c>
      <c r="AX1050" s="15" t="s">
        <v>76</v>
      </c>
      <c r="AY1050" s="273" t="s">
        <v>174</v>
      </c>
    </row>
    <row r="1051" s="16" customFormat="1">
      <c r="A1051" s="16"/>
      <c r="B1051" s="274"/>
      <c r="C1051" s="275"/>
      <c r="D1051" s="243" t="s">
        <v>183</v>
      </c>
      <c r="E1051" s="276" t="s">
        <v>1</v>
      </c>
      <c r="F1051" s="277" t="s">
        <v>189</v>
      </c>
      <c r="G1051" s="275"/>
      <c r="H1051" s="278">
        <v>2.8849999999999998</v>
      </c>
      <c r="I1051" s="279"/>
      <c r="J1051" s="275"/>
      <c r="K1051" s="275"/>
      <c r="L1051" s="280"/>
      <c r="M1051" s="281"/>
      <c r="N1051" s="282"/>
      <c r="O1051" s="282"/>
      <c r="P1051" s="282"/>
      <c r="Q1051" s="282"/>
      <c r="R1051" s="282"/>
      <c r="S1051" s="282"/>
      <c r="T1051" s="283"/>
      <c r="U1051" s="16"/>
      <c r="V1051" s="16"/>
      <c r="W1051" s="16"/>
      <c r="X1051" s="16"/>
      <c r="Y1051" s="16"/>
      <c r="Z1051" s="16"/>
      <c r="AA1051" s="16"/>
      <c r="AB1051" s="16"/>
      <c r="AC1051" s="16"/>
      <c r="AD1051" s="16"/>
      <c r="AE1051" s="16"/>
      <c r="AT1051" s="284" t="s">
        <v>183</v>
      </c>
      <c r="AU1051" s="284" t="s">
        <v>85</v>
      </c>
      <c r="AV1051" s="16" t="s">
        <v>181</v>
      </c>
      <c r="AW1051" s="16" t="s">
        <v>32</v>
      </c>
      <c r="AX1051" s="16" t="s">
        <v>83</v>
      </c>
      <c r="AY1051" s="284" t="s">
        <v>174</v>
      </c>
    </row>
    <row r="1052" s="2" customFormat="1" ht="24.15" customHeight="1">
      <c r="A1052" s="39"/>
      <c r="B1052" s="40"/>
      <c r="C1052" s="228" t="s">
        <v>1307</v>
      </c>
      <c r="D1052" s="228" t="s">
        <v>176</v>
      </c>
      <c r="E1052" s="229" t="s">
        <v>1308</v>
      </c>
      <c r="F1052" s="230" t="s">
        <v>1309</v>
      </c>
      <c r="G1052" s="231" t="s">
        <v>439</v>
      </c>
      <c r="H1052" s="232">
        <v>1.9850000000000001</v>
      </c>
      <c r="I1052" s="233"/>
      <c r="J1052" s="234">
        <f>ROUND(I1052*H1052,2)</f>
        <v>0</v>
      </c>
      <c r="K1052" s="230" t="s">
        <v>180</v>
      </c>
      <c r="L1052" s="45"/>
      <c r="M1052" s="235" t="s">
        <v>1</v>
      </c>
      <c r="N1052" s="236" t="s">
        <v>41</v>
      </c>
      <c r="O1052" s="92"/>
      <c r="P1052" s="237">
        <f>O1052*H1052</f>
        <v>0</v>
      </c>
      <c r="Q1052" s="237">
        <v>0</v>
      </c>
      <c r="R1052" s="237">
        <f>Q1052*H1052</f>
        <v>0</v>
      </c>
      <c r="S1052" s="237">
        <v>0.0032499999999999999</v>
      </c>
      <c r="T1052" s="238">
        <f>S1052*H1052</f>
        <v>0.0064512500000000004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9" t="s">
        <v>272</v>
      </c>
      <c r="AT1052" s="239" t="s">
        <v>176</v>
      </c>
      <c r="AU1052" s="239" t="s">
        <v>85</v>
      </c>
      <c r="AY1052" s="18" t="s">
        <v>174</v>
      </c>
      <c r="BE1052" s="240">
        <f>IF(N1052="základní",J1052,0)</f>
        <v>0</v>
      </c>
      <c r="BF1052" s="240">
        <f>IF(N1052="snížená",J1052,0)</f>
        <v>0</v>
      </c>
      <c r="BG1052" s="240">
        <f>IF(N1052="zákl. přenesená",J1052,0)</f>
        <v>0</v>
      </c>
      <c r="BH1052" s="240">
        <f>IF(N1052="sníž. přenesená",J1052,0)</f>
        <v>0</v>
      </c>
      <c r="BI1052" s="240">
        <f>IF(N1052="nulová",J1052,0)</f>
        <v>0</v>
      </c>
      <c r="BJ1052" s="18" t="s">
        <v>83</v>
      </c>
      <c r="BK1052" s="240">
        <f>ROUND(I1052*H1052,2)</f>
        <v>0</v>
      </c>
      <c r="BL1052" s="18" t="s">
        <v>272</v>
      </c>
      <c r="BM1052" s="239" t="s">
        <v>1310</v>
      </c>
    </row>
    <row r="1053" s="13" customFormat="1">
      <c r="A1053" s="13"/>
      <c r="B1053" s="241"/>
      <c r="C1053" s="242"/>
      <c r="D1053" s="243" t="s">
        <v>183</v>
      </c>
      <c r="E1053" s="244" t="s">
        <v>1</v>
      </c>
      <c r="F1053" s="245" t="s">
        <v>184</v>
      </c>
      <c r="G1053" s="242"/>
      <c r="H1053" s="244" t="s">
        <v>1</v>
      </c>
      <c r="I1053" s="246"/>
      <c r="J1053" s="242"/>
      <c r="K1053" s="242"/>
      <c r="L1053" s="247"/>
      <c r="M1053" s="248"/>
      <c r="N1053" s="249"/>
      <c r="O1053" s="249"/>
      <c r="P1053" s="249"/>
      <c r="Q1053" s="249"/>
      <c r="R1053" s="249"/>
      <c r="S1053" s="249"/>
      <c r="T1053" s="25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1" t="s">
        <v>183</v>
      </c>
      <c r="AU1053" s="251" t="s">
        <v>85</v>
      </c>
      <c r="AV1053" s="13" t="s">
        <v>83</v>
      </c>
      <c r="AW1053" s="13" t="s">
        <v>32</v>
      </c>
      <c r="AX1053" s="13" t="s">
        <v>76</v>
      </c>
      <c r="AY1053" s="251" t="s">
        <v>174</v>
      </c>
    </row>
    <row r="1054" s="14" customFormat="1">
      <c r="A1054" s="14"/>
      <c r="B1054" s="252"/>
      <c r="C1054" s="253"/>
      <c r="D1054" s="243" t="s">
        <v>183</v>
      </c>
      <c r="E1054" s="254" t="s">
        <v>1</v>
      </c>
      <c r="F1054" s="255" t="s">
        <v>1311</v>
      </c>
      <c r="G1054" s="253"/>
      <c r="H1054" s="256">
        <v>1.9850000000000001</v>
      </c>
      <c r="I1054" s="257"/>
      <c r="J1054" s="253"/>
      <c r="K1054" s="253"/>
      <c r="L1054" s="258"/>
      <c r="M1054" s="259"/>
      <c r="N1054" s="260"/>
      <c r="O1054" s="260"/>
      <c r="P1054" s="260"/>
      <c r="Q1054" s="260"/>
      <c r="R1054" s="260"/>
      <c r="S1054" s="260"/>
      <c r="T1054" s="26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2" t="s">
        <v>183</v>
      </c>
      <c r="AU1054" s="262" t="s">
        <v>85</v>
      </c>
      <c r="AV1054" s="14" t="s">
        <v>85</v>
      </c>
      <c r="AW1054" s="14" t="s">
        <v>32</v>
      </c>
      <c r="AX1054" s="14" t="s">
        <v>76</v>
      </c>
      <c r="AY1054" s="262" t="s">
        <v>174</v>
      </c>
    </row>
    <row r="1055" s="15" customFormat="1">
      <c r="A1055" s="15"/>
      <c r="B1055" s="263"/>
      <c r="C1055" s="264"/>
      <c r="D1055" s="243" t="s">
        <v>183</v>
      </c>
      <c r="E1055" s="265" t="s">
        <v>1</v>
      </c>
      <c r="F1055" s="266" t="s">
        <v>187</v>
      </c>
      <c r="G1055" s="264"/>
      <c r="H1055" s="267">
        <v>1.9850000000000001</v>
      </c>
      <c r="I1055" s="268"/>
      <c r="J1055" s="264"/>
      <c r="K1055" s="264"/>
      <c r="L1055" s="269"/>
      <c r="M1055" s="270"/>
      <c r="N1055" s="271"/>
      <c r="O1055" s="271"/>
      <c r="P1055" s="271"/>
      <c r="Q1055" s="271"/>
      <c r="R1055" s="271"/>
      <c r="S1055" s="271"/>
      <c r="T1055" s="272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73" t="s">
        <v>183</v>
      </c>
      <c r="AU1055" s="273" t="s">
        <v>85</v>
      </c>
      <c r="AV1055" s="15" t="s">
        <v>188</v>
      </c>
      <c r="AW1055" s="15" t="s">
        <v>32</v>
      </c>
      <c r="AX1055" s="15" t="s">
        <v>76</v>
      </c>
      <c r="AY1055" s="273" t="s">
        <v>174</v>
      </c>
    </row>
    <row r="1056" s="16" customFormat="1">
      <c r="A1056" s="16"/>
      <c r="B1056" s="274"/>
      <c r="C1056" s="275"/>
      <c r="D1056" s="243" t="s">
        <v>183</v>
      </c>
      <c r="E1056" s="276" t="s">
        <v>1</v>
      </c>
      <c r="F1056" s="277" t="s">
        <v>189</v>
      </c>
      <c r="G1056" s="275"/>
      <c r="H1056" s="278">
        <v>1.9850000000000001</v>
      </c>
      <c r="I1056" s="279"/>
      <c r="J1056" s="275"/>
      <c r="K1056" s="275"/>
      <c r="L1056" s="280"/>
      <c r="M1056" s="281"/>
      <c r="N1056" s="282"/>
      <c r="O1056" s="282"/>
      <c r="P1056" s="282"/>
      <c r="Q1056" s="282"/>
      <c r="R1056" s="282"/>
      <c r="S1056" s="282"/>
      <c r="T1056" s="283"/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/>
      <c r="AE1056" s="16"/>
      <c r="AT1056" s="284" t="s">
        <v>183</v>
      </c>
      <c r="AU1056" s="284" t="s">
        <v>85</v>
      </c>
      <c r="AV1056" s="16" t="s">
        <v>181</v>
      </c>
      <c r="AW1056" s="16" t="s">
        <v>32</v>
      </c>
      <c r="AX1056" s="16" t="s">
        <v>83</v>
      </c>
      <c r="AY1056" s="284" t="s">
        <v>174</v>
      </c>
    </row>
    <row r="1057" s="2" customFormat="1" ht="16.5" customHeight="1">
      <c r="A1057" s="39"/>
      <c r="B1057" s="40"/>
      <c r="C1057" s="228" t="s">
        <v>1312</v>
      </c>
      <c r="D1057" s="228" t="s">
        <v>176</v>
      </c>
      <c r="E1057" s="229" t="s">
        <v>1313</v>
      </c>
      <c r="F1057" s="230" t="s">
        <v>1314</v>
      </c>
      <c r="G1057" s="231" t="s">
        <v>179</v>
      </c>
      <c r="H1057" s="232">
        <v>0.33000000000000002</v>
      </c>
      <c r="I1057" s="233"/>
      <c r="J1057" s="234">
        <f>ROUND(I1057*H1057,2)</f>
        <v>0</v>
      </c>
      <c r="K1057" s="230" t="s">
        <v>180</v>
      </c>
      <c r="L1057" s="45"/>
      <c r="M1057" s="235" t="s">
        <v>1</v>
      </c>
      <c r="N1057" s="236" t="s">
        <v>41</v>
      </c>
      <c r="O1057" s="92"/>
      <c r="P1057" s="237">
        <f>O1057*H1057</f>
        <v>0</v>
      </c>
      <c r="Q1057" s="237">
        <v>0</v>
      </c>
      <c r="R1057" s="237">
        <f>Q1057*H1057</f>
        <v>0</v>
      </c>
      <c r="S1057" s="237">
        <v>0.035299999999999998</v>
      </c>
      <c r="T1057" s="238">
        <f>S1057*H1057</f>
        <v>0.011649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9" t="s">
        <v>272</v>
      </c>
      <c r="AT1057" s="239" t="s">
        <v>176</v>
      </c>
      <c r="AU1057" s="239" t="s">
        <v>85</v>
      </c>
      <c r="AY1057" s="18" t="s">
        <v>174</v>
      </c>
      <c r="BE1057" s="240">
        <f>IF(N1057="základní",J1057,0)</f>
        <v>0</v>
      </c>
      <c r="BF1057" s="240">
        <f>IF(N1057="snížená",J1057,0)</f>
        <v>0</v>
      </c>
      <c r="BG1057" s="240">
        <f>IF(N1057="zákl. přenesená",J1057,0)</f>
        <v>0</v>
      </c>
      <c r="BH1057" s="240">
        <f>IF(N1057="sníž. přenesená",J1057,0)</f>
        <v>0</v>
      </c>
      <c r="BI1057" s="240">
        <f>IF(N1057="nulová",J1057,0)</f>
        <v>0</v>
      </c>
      <c r="BJ1057" s="18" t="s">
        <v>83</v>
      </c>
      <c r="BK1057" s="240">
        <f>ROUND(I1057*H1057,2)</f>
        <v>0</v>
      </c>
      <c r="BL1057" s="18" t="s">
        <v>272</v>
      </c>
      <c r="BM1057" s="239" t="s">
        <v>1315</v>
      </c>
    </row>
    <row r="1058" s="13" customFormat="1">
      <c r="A1058" s="13"/>
      <c r="B1058" s="241"/>
      <c r="C1058" s="242"/>
      <c r="D1058" s="243" t="s">
        <v>183</v>
      </c>
      <c r="E1058" s="244" t="s">
        <v>1</v>
      </c>
      <c r="F1058" s="245" t="s">
        <v>184</v>
      </c>
      <c r="G1058" s="242"/>
      <c r="H1058" s="244" t="s">
        <v>1</v>
      </c>
      <c r="I1058" s="246"/>
      <c r="J1058" s="242"/>
      <c r="K1058" s="242"/>
      <c r="L1058" s="247"/>
      <c r="M1058" s="248"/>
      <c r="N1058" s="249"/>
      <c r="O1058" s="249"/>
      <c r="P1058" s="249"/>
      <c r="Q1058" s="249"/>
      <c r="R1058" s="249"/>
      <c r="S1058" s="249"/>
      <c r="T1058" s="25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1" t="s">
        <v>183</v>
      </c>
      <c r="AU1058" s="251" t="s">
        <v>85</v>
      </c>
      <c r="AV1058" s="13" t="s">
        <v>83</v>
      </c>
      <c r="AW1058" s="13" t="s">
        <v>32</v>
      </c>
      <c r="AX1058" s="13" t="s">
        <v>76</v>
      </c>
      <c r="AY1058" s="251" t="s">
        <v>174</v>
      </c>
    </row>
    <row r="1059" s="14" customFormat="1">
      <c r="A1059" s="14"/>
      <c r="B1059" s="252"/>
      <c r="C1059" s="253"/>
      <c r="D1059" s="243" t="s">
        <v>183</v>
      </c>
      <c r="E1059" s="254" t="s">
        <v>1</v>
      </c>
      <c r="F1059" s="255" t="s">
        <v>627</v>
      </c>
      <c r="G1059" s="253"/>
      <c r="H1059" s="256">
        <v>0.33000000000000002</v>
      </c>
      <c r="I1059" s="257"/>
      <c r="J1059" s="253"/>
      <c r="K1059" s="253"/>
      <c r="L1059" s="258"/>
      <c r="M1059" s="259"/>
      <c r="N1059" s="260"/>
      <c r="O1059" s="260"/>
      <c r="P1059" s="260"/>
      <c r="Q1059" s="260"/>
      <c r="R1059" s="260"/>
      <c r="S1059" s="260"/>
      <c r="T1059" s="26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2" t="s">
        <v>183</v>
      </c>
      <c r="AU1059" s="262" t="s">
        <v>85</v>
      </c>
      <c r="AV1059" s="14" t="s">
        <v>85</v>
      </c>
      <c r="AW1059" s="14" t="s">
        <v>32</v>
      </c>
      <c r="AX1059" s="14" t="s">
        <v>76</v>
      </c>
      <c r="AY1059" s="262" t="s">
        <v>174</v>
      </c>
    </row>
    <row r="1060" s="15" customFormat="1">
      <c r="A1060" s="15"/>
      <c r="B1060" s="263"/>
      <c r="C1060" s="264"/>
      <c r="D1060" s="243" t="s">
        <v>183</v>
      </c>
      <c r="E1060" s="265" t="s">
        <v>1</v>
      </c>
      <c r="F1060" s="266" t="s">
        <v>187</v>
      </c>
      <c r="G1060" s="264"/>
      <c r="H1060" s="267">
        <v>0.33000000000000002</v>
      </c>
      <c r="I1060" s="268"/>
      <c r="J1060" s="264"/>
      <c r="K1060" s="264"/>
      <c r="L1060" s="269"/>
      <c r="M1060" s="270"/>
      <c r="N1060" s="271"/>
      <c r="O1060" s="271"/>
      <c r="P1060" s="271"/>
      <c r="Q1060" s="271"/>
      <c r="R1060" s="271"/>
      <c r="S1060" s="271"/>
      <c r="T1060" s="272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73" t="s">
        <v>183</v>
      </c>
      <c r="AU1060" s="273" t="s">
        <v>85</v>
      </c>
      <c r="AV1060" s="15" t="s">
        <v>188</v>
      </c>
      <c r="AW1060" s="15" t="s">
        <v>32</v>
      </c>
      <c r="AX1060" s="15" t="s">
        <v>76</v>
      </c>
      <c r="AY1060" s="273" t="s">
        <v>174</v>
      </c>
    </row>
    <row r="1061" s="16" customFormat="1">
      <c r="A1061" s="16"/>
      <c r="B1061" s="274"/>
      <c r="C1061" s="275"/>
      <c r="D1061" s="243" t="s">
        <v>183</v>
      </c>
      <c r="E1061" s="276" t="s">
        <v>1</v>
      </c>
      <c r="F1061" s="277" t="s">
        <v>189</v>
      </c>
      <c r="G1061" s="275"/>
      <c r="H1061" s="278">
        <v>0.33000000000000002</v>
      </c>
      <c r="I1061" s="279"/>
      <c r="J1061" s="275"/>
      <c r="K1061" s="275"/>
      <c r="L1061" s="280"/>
      <c r="M1061" s="281"/>
      <c r="N1061" s="282"/>
      <c r="O1061" s="282"/>
      <c r="P1061" s="282"/>
      <c r="Q1061" s="282"/>
      <c r="R1061" s="282"/>
      <c r="S1061" s="282"/>
      <c r="T1061" s="283"/>
      <c r="U1061" s="16"/>
      <c r="V1061" s="16"/>
      <c r="W1061" s="16"/>
      <c r="X1061" s="16"/>
      <c r="Y1061" s="16"/>
      <c r="Z1061" s="16"/>
      <c r="AA1061" s="16"/>
      <c r="AB1061" s="16"/>
      <c r="AC1061" s="16"/>
      <c r="AD1061" s="16"/>
      <c r="AE1061" s="16"/>
      <c r="AT1061" s="284" t="s">
        <v>183</v>
      </c>
      <c r="AU1061" s="284" t="s">
        <v>85</v>
      </c>
      <c r="AV1061" s="16" t="s">
        <v>181</v>
      </c>
      <c r="AW1061" s="16" t="s">
        <v>32</v>
      </c>
      <c r="AX1061" s="16" t="s">
        <v>83</v>
      </c>
      <c r="AY1061" s="284" t="s">
        <v>174</v>
      </c>
    </row>
    <row r="1062" s="12" customFormat="1" ht="22.8" customHeight="1">
      <c r="A1062" s="12"/>
      <c r="B1062" s="212"/>
      <c r="C1062" s="213"/>
      <c r="D1062" s="214" t="s">
        <v>75</v>
      </c>
      <c r="E1062" s="226" t="s">
        <v>1316</v>
      </c>
      <c r="F1062" s="226" t="s">
        <v>1317</v>
      </c>
      <c r="G1062" s="213"/>
      <c r="H1062" s="213"/>
      <c r="I1062" s="216"/>
      <c r="J1062" s="227">
        <f>BK1062</f>
        <v>0</v>
      </c>
      <c r="K1062" s="213"/>
      <c r="L1062" s="218"/>
      <c r="M1062" s="219"/>
      <c r="N1062" s="220"/>
      <c r="O1062" s="220"/>
      <c r="P1062" s="221">
        <f>SUM(P1063:P1099)</f>
        <v>0</v>
      </c>
      <c r="Q1062" s="220"/>
      <c r="R1062" s="221">
        <f>SUM(R1063:R1099)</f>
        <v>0.082676789999999986</v>
      </c>
      <c r="S1062" s="220"/>
      <c r="T1062" s="222">
        <f>SUM(T1063:T1099)</f>
        <v>22.763219499999998</v>
      </c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R1062" s="223" t="s">
        <v>85</v>
      </c>
      <c r="AT1062" s="224" t="s">
        <v>75</v>
      </c>
      <c r="AU1062" s="224" t="s">
        <v>83</v>
      </c>
      <c r="AY1062" s="223" t="s">
        <v>174</v>
      </c>
      <c r="BK1062" s="225">
        <f>SUM(BK1063:BK1099)</f>
        <v>0</v>
      </c>
    </row>
    <row r="1063" s="2" customFormat="1" ht="16.5" customHeight="1">
      <c r="A1063" s="39"/>
      <c r="B1063" s="40"/>
      <c r="C1063" s="228" t="s">
        <v>1318</v>
      </c>
      <c r="D1063" s="228" t="s">
        <v>176</v>
      </c>
      <c r="E1063" s="229" t="s">
        <v>1319</v>
      </c>
      <c r="F1063" s="230" t="s">
        <v>1320</v>
      </c>
      <c r="G1063" s="231" t="s">
        <v>179</v>
      </c>
      <c r="H1063" s="232">
        <v>62.162999999999997</v>
      </c>
      <c r="I1063" s="233"/>
      <c r="J1063" s="234">
        <f>ROUND(I1063*H1063,2)</f>
        <v>0</v>
      </c>
      <c r="K1063" s="230" t="s">
        <v>180</v>
      </c>
      <c r="L1063" s="45"/>
      <c r="M1063" s="235" t="s">
        <v>1</v>
      </c>
      <c r="N1063" s="236" t="s">
        <v>41</v>
      </c>
      <c r="O1063" s="92"/>
      <c r="P1063" s="237">
        <f>O1063*H1063</f>
        <v>0</v>
      </c>
      <c r="Q1063" s="237">
        <v>0</v>
      </c>
      <c r="R1063" s="237">
        <f>Q1063*H1063</f>
        <v>0</v>
      </c>
      <c r="S1063" s="237">
        <v>0</v>
      </c>
      <c r="T1063" s="238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9" t="s">
        <v>272</v>
      </c>
      <c r="AT1063" s="239" t="s">
        <v>176</v>
      </c>
      <c r="AU1063" s="239" t="s">
        <v>85</v>
      </c>
      <c r="AY1063" s="18" t="s">
        <v>174</v>
      </c>
      <c r="BE1063" s="240">
        <f>IF(N1063="základní",J1063,0)</f>
        <v>0</v>
      </c>
      <c r="BF1063" s="240">
        <f>IF(N1063="snížená",J1063,0)</f>
        <v>0</v>
      </c>
      <c r="BG1063" s="240">
        <f>IF(N1063="zákl. přenesená",J1063,0)</f>
        <v>0</v>
      </c>
      <c r="BH1063" s="240">
        <f>IF(N1063="sníž. přenesená",J1063,0)</f>
        <v>0</v>
      </c>
      <c r="BI1063" s="240">
        <f>IF(N1063="nulová",J1063,0)</f>
        <v>0</v>
      </c>
      <c r="BJ1063" s="18" t="s">
        <v>83</v>
      </c>
      <c r="BK1063" s="240">
        <f>ROUND(I1063*H1063,2)</f>
        <v>0</v>
      </c>
      <c r="BL1063" s="18" t="s">
        <v>272</v>
      </c>
      <c r="BM1063" s="239" t="s">
        <v>1321</v>
      </c>
    </row>
    <row r="1064" s="13" customFormat="1">
      <c r="A1064" s="13"/>
      <c r="B1064" s="241"/>
      <c r="C1064" s="242"/>
      <c r="D1064" s="243" t="s">
        <v>183</v>
      </c>
      <c r="E1064" s="244" t="s">
        <v>1</v>
      </c>
      <c r="F1064" s="245" t="s">
        <v>1322</v>
      </c>
      <c r="G1064" s="242"/>
      <c r="H1064" s="244" t="s">
        <v>1</v>
      </c>
      <c r="I1064" s="246"/>
      <c r="J1064" s="242"/>
      <c r="K1064" s="242"/>
      <c r="L1064" s="247"/>
      <c r="M1064" s="248"/>
      <c r="N1064" s="249"/>
      <c r="O1064" s="249"/>
      <c r="P1064" s="249"/>
      <c r="Q1064" s="249"/>
      <c r="R1064" s="249"/>
      <c r="S1064" s="249"/>
      <c r="T1064" s="25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1" t="s">
        <v>183</v>
      </c>
      <c r="AU1064" s="251" t="s">
        <v>85</v>
      </c>
      <c r="AV1064" s="13" t="s">
        <v>83</v>
      </c>
      <c r="AW1064" s="13" t="s">
        <v>32</v>
      </c>
      <c r="AX1064" s="13" t="s">
        <v>76</v>
      </c>
      <c r="AY1064" s="251" t="s">
        <v>174</v>
      </c>
    </row>
    <row r="1065" s="13" customFormat="1">
      <c r="A1065" s="13"/>
      <c r="B1065" s="241"/>
      <c r="C1065" s="242"/>
      <c r="D1065" s="243" t="s">
        <v>183</v>
      </c>
      <c r="E1065" s="244" t="s">
        <v>1</v>
      </c>
      <c r="F1065" s="245" t="s">
        <v>1323</v>
      </c>
      <c r="G1065" s="242"/>
      <c r="H1065" s="244" t="s">
        <v>1</v>
      </c>
      <c r="I1065" s="246"/>
      <c r="J1065" s="242"/>
      <c r="K1065" s="242"/>
      <c r="L1065" s="247"/>
      <c r="M1065" s="248"/>
      <c r="N1065" s="249"/>
      <c r="O1065" s="249"/>
      <c r="P1065" s="249"/>
      <c r="Q1065" s="249"/>
      <c r="R1065" s="249"/>
      <c r="S1065" s="249"/>
      <c r="T1065" s="25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1" t="s">
        <v>183</v>
      </c>
      <c r="AU1065" s="251" t="s">
        <v>85</v>
      </c>
      <c r="AV1065" s="13" t="s">
        <v>83</v>
      </c>
      <c r="AW1065" s="13" t="s">
        <v>32</v>
      </c>
      <c r="AX1065" s="13" t="s">
        <v>76</v>
      </c>
      <c r="AY1065" s="251" t="s">
        <v>174</v>
      </c>
    </row>
    <row r="1066" s="14" customFormat="1">
      <c r="A1066" s="14"/>
      <c r="B1066" s="252"/>
      <c r="C1066" s="253"/>
      <c r="D1066" s="243" t="s">
        <v>183</v>
      </c>
      <c r="E1066" s="254" t="s">
        <v>1</v>
      </c>
      <c r="F1066" s="255" t="s">
        <v>1324</v>
      </c>
      <c r="G1066" s="253"/>
      <c r="H1066" s="256">
        <v>13.913</v>
      </c>
      <c r="I1066" s="257"/>
      <c r="J1066" s="253"/>
      <c r="K1066" s="253"/>
      <c r="L1066" s="258"/>
      <c r="M1066" s="259"/>
      <c r="N1066" s="260"/>
      <c r="O1066" s="260"/>
      <c r="P1066" s="260"/>
      <c r="Q1066" s="260"/>
      <c r="R1066" s="260"/>
      <c r="S1066" s="260"/>
      <c r="T1066" s="26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2" t="s">
        <v>183</v>
      </c>
      <c r="AU1066" s="262" t="s">
        <v>85</v>
      </c>
      <c r="AV1066" s="14" t="s">
        <v>85</v>
      </c>
      <c r="AW1066" s="14" t="s">
        <v>32</v>
      </c>
      <c r="AX1066" s="14" t="s">
        <v>76</v>
      </c>
      <c r="AY1066" s="262" t="s">
        <v>174</v>
      </c>
    </row>
    <row r="1067" s="15" customFormat="1">
      <c r="A1067" s="15"/>
      <c r="B1067" s="263"/>
      <c r="C1067" s="264"/>
      <c r="D1067" s="243" t="s">
        <v>183</v>
      </c>
      <c r="E1067" s="265" t="s">
        <v>109</v>
      </c>
      <c r="F1067" s="266" t="s">
        <v>187</v>
      </c>
      <c r="G1067" s="264"/>
      <c r="H1067" s="267">
        <v>13.913</v>
      </c>
      <c r="I1067" s="268"/>
      <c r="J1067" s="264"/>
      <c r="K1067" s="264"/>
      <c r="L1067" s="269"/>
      <c r="M1067" s="270"/>
      <c r="N1067" s="271"/>
      <c r="O1067" s="271"/>
      <c r="P1067" s="271"/>
      <c r="Q1067" s="271"/>
      <c r="R1067" s="271"/>
      <c r="S1067" s="271"/>
      <c r="T1067" s="272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73" t="s">
        <v>183</v>
      </c>
      <c r="AU1067" s="273" t="s">
        <v>85</v>
      </c>
      <c r="AV1067" s="15" t="s">
        <v>188</v>
      </c>
      <c r="AW1067" s="15" t="s">
        <v>32</v>
      </c>
      <c r="AX1067" s="15" t="s">
        <v>76</v>
      </c>
      <c r="AY1067" s="273" t="s">
        <v>174</v>
      </c>
    </row>
    <row r="1068" s="13" customFormat="1">
      <c r="A1068" s="13"/>
      <c r="B1068" s="241"/>
      <c r="C1068" s="242"/>
      <c r="D1068" s="243" t="s">
        <v>183</v>
      </c>
      <c r="E1068" s="244" t="s">
        <v>1</v>
      </c>
      <c r="F1068" s="245" t="s">
        <v>1325</v>
      </c>
      <c r="G1068" s="242"/>
      <c r="H1068" s="244" t="s">
        <v>1</v>
      </c>
      <c r="I1068" s="246"/>
      <c r="J1068" s="242"/>
      <c r="K1068" s="242"/>
      <c r="L1068" s="247"/>
      <c r="M1068" s="248"/>
      <c r="N1068" s="249"/>
      <c r="O1068" s="249"/>
      <c r="P1068" s="249"/>
      <c r="Q1068" s="249"/>
      <c r="R1068" s="249"/>
      <c r="S1068" s="249"/>
      <c r="T1068" s="250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51" t="s">
        <v>183</v>
      </c>
      <c r="AU1068" s="251" t="s">
        <v>85</v>
      </c>
      <c r="AV1068" s="13" t="s">
        <v>83</v>
      </c>
      <c r="AW1068" s="13" t="s">
        <v>32</v>
      </c>
      <c r="AX1068" s="13" t="s">
        <v>76</v>
      </c>
      <c r="AY1068" s="251" t="s">
        <v>174</v>
      </c>
    </row>
    <row r="1069" s="14" customFormat="1">
      <c r="A1069" s="14"/>
      <c r="B1069" s="252"/>
      <c r="C1069" s="253"/>
      <c r="D1069" s="243" t="s">
        <v>183</v>
      </c>
      <c r="E1069" s="254" t="s">
        <v>1</v>
      </c>
      <c r="F1069" s="255" t="s">
        <v>1326</v>
      </c>
      <c r="G1069" s="253"/>
      <c r="H1069" s="256">
        <v>10.35</v>
      </c>
      <c r="I1069" s="257"/>
      <c r="J1069" s="253"/>
      <c r="K1069" s="253"/>
      <c r="L1069" s="258"/>
      <c r="M1069" s="259"/>
      <c r="N1069" s="260"/>
      <c r="O1069" s="260"/>
      <c r="P1069" s="260"/>
      <c r="Q1069" s="260"/>
      <c r="R1069" s="260"/>
      <c r="S1069" s="260"/>
      <c r="T1069" s="261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62" t="s">
        <v>183</v>
      </c>
      <c r="AU1069" s="262" t="s">
        <v>85</v>
      </c>
      <c r="AV1069" s="14" t="s">
        <v>85</v>
      </c>
      <c r="AW1069" s="14" t="s">
        <v>32</v>
      </c>
      <c r="AX1069" s="14" t="s">
        <v>76</v>
      </c>
      <c r="AY1069" s="262" t="s">
        <v>174</v>
      </c>
    </row>
    <row r="1070" s="13" customFormat="1">
      <c r="A1070" s="13"/>
      <c r="B1070" s="241"/>
      <c r="C1070" s="242"/>
      <c r="D1070" s="243" t="s">
        <v>183</v>
      </c>
      <c r="E1070" s="244" t="s">
        <v>1</v>
      </c>
      <c r="F1070" s="245" t="s">
        <v>1327</v>
      </c>
      <c r="G1070" s="242"/>
      <c r="H1070" s="244" t="s">
        <v>1</v>
      </c>
      <c r="I1070" s="246"/>
      <c r="J1070" s="242"/>
      <c r="K1070" s="242"/>
      <c r="L1070" s="247"/>
      <c r="M1070" s="248"/>
      <c r="N1070" s="249"/>
      <c r="O1070" s="249"/>
      <c r="P1070" s="249"/>
      <c r="Q1070" s="249"/>
      <c r="R1070" s="249"/>
      <c r="S1070" s="249"/>
      <c r="T1070" s="250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51" t="s">
        <v>183</v>
      </c>
      <c r="AU1070" s="251" t="s">
        <v>85</v>
      </c>
      <c r="AV1070" s="13" t="s">
        <v>83</v>
      </c>
      <c r="AW1070" s="13" t="s">
        <v>32</v>
      </c>
      <c r="AX1070" s="13" t="s">
        <v>76</v>
      </c>
      <c r="AY1070" s="251" t="s">
        <v>174</v>
      </c>
    </row>
    <row r="1071" s="14" customFormat="1">
      <c r="A1071" s="14"/>
      <c r="B1071" s="252"/>
      <c r="C1071" s="253"/>
      <c r="D1071" s="243" t="s">
        <v>183</v>
      </c>
      <c r="E1071" s="254" t="s">
        <v>1</v>
      </c>
      <c r="F1071" s="255" t="s">
        <v>1328</v>
      </c>
      <c r="G1071" s="253"/>
      <c r="H1071" s="256">
        <v>18.949999999999999</v>
      </c>
      <c r="I1071" s="257"/>
      <c r="J1071" s="253"/>
      <c r="K1071" s="253"/>
      <c r="L1071" s="258"/>
      <c r="M1071" s="259"/>
      <c r="N1071" s="260"/>
      <c r="O1071" s="260"/>
      <c r="P1071" s="260"/>
      <c r="Q1071" s="260"/>
      <c r="R1071" s="260"/>
      <c r="S1071" s="260"/>
      <c r="T1071" s="261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62" t="s">
        <v>183</v>
      </c>
      <c r="AU1071" s="262" t="s">
        <v>85</v>
      </c>
      <c r="AV1071" s="14" t="s">
        <v>85</v>
      </c>
      <c r="AW1071" s="14" t="s">
        <v>32</v>
      </c>
      <c r="AX1071" s="14" t="s">
        <v>76</v>
      </c>
      <c r="AY1071" s="262" t="s">
        <v>174</v>
      </c>
    </row>
    <row r="1072" s="13" customFormat="1">
      <c r="A1072" s="13"/>
      <c r="B1072" s="241"/>
      <c r="C1072" s="242"/>
      <c r="D1072" s="243" t="s">
        <v>183</v>
      </c>
      <c r="E1072" s="244" t="s">
        <v>1</v>
      </c>
      <c r="F1072" s="245" t="s">
        <v>1329</v>
      </c>
      <c r="G1072" s="242"/>
      <c r="H1072" s="244" t="s">
        <v>1</v>
      </c>
      <c r="I1072" s="246"/>
      <c r="J1072" s="242"/>
      <c r="K1072" s="242"/>
      <c r="L1072" s="247"/>
      <c r="M1072" s="248"/>
      <c r="N1072" s="249"/>
      <c r="O1072" s="249"/>
      <c r="P1072" s="249"/>
      <c r="Q1072" s="249"/>
      <c r="R1072" s="249"/>
      <c r="S1072" s="249"/>
      <c r="T1072" s="25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1" t="s">
        <v>183</v>
      </c>
      <c r="AU1072" s="251" t="s">
        <v>85</v>
      </c>
      <c r="AV1072" s="13" t="s">
        <v>83</v>
      </c>
      <c r="AW1072" s="13" t="s">
        <v>32</v>
      </c>
      <c r="AX1072" s="13" t="s">
        <v>76</v>
      </c>
      <c r="AY1072" s="251" t="s">
        <v>174</v>
      </c>
    </row>
    <row r="1073" s="14" customFormat="1">
      <c r="A1073" s="14"/>
      <c r="B1073" s="252"/>
      <c r="C1073" s="253"/>
      <c r="D1073" s="243" t="s">
        <v>183</v>
      </c>
      <c r="E1073" s="254" t="s">
        <v>1</v>
      </c>
      <c r="F1073" s="255" t="s">
        <v>1328</v>
      </c>
      <c r="G1073" s="253"/>
      <c r="H1073" s="256">
        <v>18.949999999999999</v>
      </c>
      <c r="I1073" s="257"/>
      <c r="J1073" s="253"/>
      <c r="K1073" s="253"/>
      <c r="L1073" s="258"/>
      <c r="M1073" s="259"/>
      <c r="N1073" s="260"/>
      <c r="O1073" s="260"/>
      <c r="P1073" s="260"/>
      <c r="Q1073" s="260"/>
      <c r="R1073" s="260"/>
      <c r="S1073" s="260"/>
      <c r="T1073" s="261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62" t="s">
        <v>183</v>
      </c>
      <c r="AU1073" s="262" t="s">
        <v>85</v>
      </c>
      <c r="AV1073" s="14" t="s">
        <v>85</v>
      </c>
      <c r="AW1073" s="14" t="s">
        <v>32</v>
      </c>
      <c r="AX1073" s="14" t="s">
        <v>76</v>
      </c>
      <c r="AY1073" s="262" t="s">
        <v>174</v>
      </c>
    </row>
    <row r="1074" s="15" customFormat="1">
      <c r="A1074" s="15"/>
      <c r="B1074" s="263"/>
      <c r="C1074" s="264"/>
      <c r="D1074" s="243" t="s">
        <v>183</v>
      </c>
      <c r="E1074" s="265" t="s">
        <v>107</v>
      </c>
      <c r="F1074" s="266" t="s">
        <v>187</v>
      </c>
      <c r="G1074" s="264"/>
      <c r="H1074" s="267">
        <v>48.25</v>
      </c>
      <c r="I1074" s="268"/>
      <c r="J1074" s="264"/>
      <c r="K1074" s="264"/>
      <c r="L1074" s="269"/>
      <c r="M1074" s="270"/>
      <c r="N1074" s="271"/>
      <c r="O1074" s="271"/>
      <c r="P1074" s="271"/>
      <c r="Q1074" s="271"/>
      <c r="R1074" s="271"/>
      <c r="S1074" s="271"/>
      <c r="T1074" s="272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73" t="s">
        <v>183</v>
      </c>
      <c r="AU1074" s="273" t="s">
        <v>85</v>
      </c>
      <c r="AV1074" s="15" t="s">
        <v>188</v>
      </c>
      <c r="AW1074" s="15" t="s">
        <v>32</v>
      </c>
      <c r="AX1074" s="15" t="s">
        <v>76</v>
      </c>
      <c r="AY1074" s="273" t="s">
        <v>174</v>
      </c>
    </row>
    <row r="1075" s="16" customFormat="1">
      <c r="A1075" s="16"/>
      <c r="B1075" s="274"/>
      <c r="C1075" s="275"/>
      <c r="D1075" s="243" t="s">
        <v>183</v>
      </c>
      <c r="E1075" s="276" t="s">
        <v>105</v>
      </c>
      <c r="F1075" s="277" t="s">
        <v>189</v>
      </c>
      <c r="G1075" s="275"/>
      <c r="H1075" s="278">
        <v>62.162999999999997</v>
      </c>
      <c r="I1075" s="279"/>
      <c r="J1075" s="275"/>
      <c r="K1075" s="275"/>
      <c r="L1075" s="280"/>
      <c r="M1075" s="281"/>
      <c r="N1075" s="282"/>
      <c r="O1075" s="282"/>
      <c r="P1075" s="282"/>
      <c r="Q1075" s="282"/>
      <c r="R1075" s="282"/>
      <c r="S1075" s="282"/>
      <c r="T1075" s="283"/>
      <c r="U1075" s="16"/>
      <c r="V1075" s="16"/>
      <c r="W1075" s="16"/>
      <c r="X1075" s="16"/>
      <c r="Y1075" s="16"/>
      <c r="Z1075" s="16"/>
      <c r="AA1075" s="16"/>
      <c r="AB1075" s="16"/>
      <c r="AC1075" s="16"/>
      <c r="AD1075" s="16"/>
      <c r="AE1075" s="16"/>
      <c r="AT1075" s="284" t="s">
        <v>183</v>
      </c>
      <c r="AU1075" s="284" t="s">
        <v>85</v>
      </c>
      <c r="AV1075" s="16" t="s">
        <v>181</v>
      </c>
      <c r="AW1075" s="16" t="s">
        <v>32</v>
      </c>
      <c r="AX1075" s="16" t="s">
        <v>83</v>
      </c>
      <c r="AY1075" s="284" t="s">
        <v>174</v>
      </c>
    </row>
    <row r="1076" s="2" customFormat="1" ht="16.5" customHeight="1">
      <c r="A1076" s="39"/>
      <c r="B1076" s="40"/>
      <c r="C1076" s="228" t="s">
        <v>1330</v>
      </c>
      <c r="D1076" s="228" t="s">
        <v>176</v>
      </c>
      <c r="E1076" s="229" t="s">
        <v>1331</v>
      </c>
      <c r="F1076" s="230" t="s">
        <v>1332</v>
      </c>
      <c r="G1076" s="231" t="s">
        <v>179</v>
      </c>
      <c r="H1076" s="232">
        <v>62.162999999999997</v>
      </c>
      <c r="I1076" s="233"/>
      <c r="J1076" s="234">
        <f>ROUND(I1076*H1076,2)</f>
        <v>0</v>
      </c>
      <c r="K1076" s="230" t="s">
        <v>180</v>
      </c>
      <c r="L1076" s="45"/>
      <c r="M1076" s="235" t="s">
        <v>1</v>
      </c>
      <c r="N1076" s="236" t="s">
        <v>41</v>
      </c>
      <c r="O1076" s="92"/>
      <c r="P1076" s="237">
        <f>O1076*H1076</f>
        <v>0</v>
      </c>
      <c r="Q1076" s="237">
        <v>0.00029999999999999997</v>
      </c>
      <c r="R1076" s="237">
        <f>Q1076*H1076</f>
        <v>0.018648899999999996</v>
      </c>
      <c r="S1076" s="237">
        <v>0</v>
      </c>
      <c r="T1076" s="238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39" t="s">
        <v>272</v>
      </c>
      <c r="AT1076" s="239" t="s">
        <v>176</v>
      </c>
      <c r="AU1076" s="239" t="s">
        <v>85</v>
      </c>
      <c r="AY1076" s="18" t="s">
        <v>174</v>
      </c>
      <c r="BE1076" s="240">
        <f>IF(N1076="základní",J1076,0)</f>
        <v>0</v>
      </c>
      <c r="BF1076" s="240">
        <f>IF(N1076="snížená",J1076,0)</f>
        <v>0</v>
      </c>
      <c r="BG1076" s="240">
        <f>IF(N1076="zákl. přenesená",J1076,0)</f>
        <v>0</v>
      </c>
      <c r="BH1076" s="240">
        <f>IF(N1076="sníž. přenesená",J1076,0)</f>
        <v>0</v>
      </c>
      <c r="BI1076" s="240">
        <f>IF(N1076="nulová",J1076,0)</f>
        <v>0</v>
      </c>
      <c r="BJ1076" s="18" t="s">
        <v>83</v>
      </c>
      <c r="BK1076" s="240">
        <f>ROUND(I1076*H1076,2)</f>
        <v>0</v>
      </c>
      <c r="BL1076" s="18" t="s">
        <v>272</v>
      </c>
      <c r="BM1076" s="239" t="s">
        <v>1333</v>
      </c>
    </row>
    <row r="1077" s="14" customFormat="1">
      <c r="A1077" s="14"/>
      <c r="B1077" s="252"/>
      <c r="C1077" s="253"/>
      <c r="D1077" s="243" t="s">
        <v>183</v>
      </c>
      <c r="E1077" s="254" t="s">
        <v>1</v>
      </c>
      <c r="F1077" s="255" t="s">
        <v>105</v>
      </c>
      <c r="G1077" s="253"/>
      <c r="H1077" s="256">
        <v>62.162999999999997</v>
      </c>
      <c r="I1077" s="257"/>
      <c r="J1077" s="253"/>
      <c r="K1077" s="253"/>
      <c r="L1077" s="258"/>
      <c r="M1077" s="259"/>
      <c r="N1077" s="260"/>
      <c r="O1077" s="260"/>
      <c r="P1077" s="260"/>
      <c r="Q1077" s="260"/>
      <c r="R1077" s="260"/>
      <c r="S1077" s="260"/>
      <c r="T1077" s="261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2" t="s">
        <v>183</v>
      </c>
      <c r="AU1077" s="262" t="s">
        <v>85</v>
      </c>
      <c r="AV1077" s="14" t="s">
        <v>85</v>
      </c>
      <c r="AW1077" s="14" t="s">
        <v>32</v>
      </c>
      <c r="AX1077" s="14" t="s">
        <v>76</v>
      </c>
      <c r="AY1077" s="262" t="s">
        <v>174</v>
      </c>
    </row>
    <row r="1078" s="16" customFormat="1">
      <c r="A1078" s="16"/>
      <c r="B1078" s="274"/>
      <c r="C1078" s="275"/>
      <c r="D1078" s="243" t="s">
        <v>183</v>
      </c>
      <c r="E1078" s="276" t="s">
        <v>1</v>
      </c>
      <c r="F1078" s="277" t="s">
        <v>189</v>
      </c>
      <c r="G1078" s="275"/>
      <c r="H1078" s="278">
        <v>62.162999999999997</v>
      </c>
      <c r="I1078" s="279"/>
      <c r="J1078" s="275"/>
      <c r="K1078" s="275"/>
      <c r="L1078" s="280"/>
      <c r="M1078" s="281"/>
      <c r="N1078" s="282"/>
      <c r="O1078" s="282"/>
      <c r="P1078" s="282"/>
      <c r="Q1078" s="282"/>
      <c r="R1078" s="282"/>
      <c r="S1078" s="282"/>
      <c r="T1078" s="283"/>
      <c r="U1078" s="16"/>
      <c r="V1078" s="16"/>
      <c r="W1078" s="16"/>
      <c r="X1078" s="16"/>
      <c r="Y1078" s="16"/>
      <c r="Z1078" s="16"/>
      <c r="AA1078" s="16"/>
      <c r="AB1078" s="16"/>
      <c r="AC1078" s="16"/>
      <c r="AD1078" s="16"/>
      <c r="AE1078" s="16"/>
      <c r="AT1078" s="284" t="s">
        <v>183</v>
      </c>
      <c r="AU1078" s="284" t="s">
        <v>85</v>
      </c>
      <c r="AV1078" s="16" t="s">
        <v>181</v>
      </c>
      <c r="AW1078" s="16" t="s">
        <v>32</v>
      </c>
      <c r="AX1078" s="16" t="s">
        <v>83</v>
      </c>
      <c r="AY1078" s="284" t="s">
        <v>174</v>
      </c>
    </row>
    <row r="1079" s="2" customFormat="1" ht="24.15" customHeight="1">
      <c r="A1079" s="39"/>
      <c r="B1079" s="40"/>
      <c r="C1079" s="228" t="s">
        <v>1334</v>
      </c>
      <c r="D1079" s="228" t="s">
        <v>176</v>
      </c>
      <c r="E1079" s="229" t="s">
        <v>1335</v>
      </c>
      <c r="F1079" s="230" t="s">
        <v>1336</v>
      </c>
      <c r="G1079" s="231" t="s">
        <v>179</v>
      </c>
      <c r="H1079" s="232">
        <v>146.39500000000001</v>
      </c>
      <c r="I1079" s="233"/>
      <c r="J1079" s="234">
        <f>ROUND(I1079*H1079,2)</f>
        <v>0</v>
      </c>
      <c r="K1079" s="230" t="s">
        <v>180</v>
      </c>
      <c r="L1079" s="45"/>
      <c r="M1079" s="235" t="s">
        <v>1</v>
      </c>
      <c r="N1079" s="236" t="s">
        <v>41</v>
      </c>
      <c r="O1079" s="92"/>
      <c r="P1079" s="237">
        <f>O1079*H1079</f>
        <v>0</v>
      </c>
      <c r="Q1079" s="237">
        <v>0</v>
      </c>
      <c r="R1079" s="237">
        <f>Q1079*H1079</f>
        <v>0</v>
      </c>
      <c r="S1079" s="237">
        <v>0.15409999999999999</v>
      </c>
      <c r="T1079" s="238">
        <f>S1079*H1079</f>
        <v>22.559469499999999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9" t="s">
        <v>272</v>
      </c>
      <c r="AT1079" s="239" t="s">
        <v>176</v>
      </c>
      <c r="AU1079" s="239" t="s">
        <v>85</v>
      </c>
      <c r="AY1079" s="18" t="s">
        <v>174</v>
      </c>
      <c r="BE1079" s="240">
        <f>IF(N1079="základní",J1079,0)</f>
        <v>0</v>
      </c>
      <c r="BF1079" s="240">
        <f>IF(N1079="snížená",J1079,0)</f>
        <v>0</v>
      </c>
      <c r="BG1079" s="240">
        <f>IF(N1079="zákl. přenesená",J1079,0)</f>
        <v>0</v>
      </c>
      <c r="BH1079" s="240">
        <f>IF(N1079="sníž. přenesená",J1079,0)</f>
        <v>0</v>
      </c>
      <c r="BI1079" s="240">
        <f>IF(N1079="nulová",J1079,0)</f>
        <v>0</v>
      </c>
      <c r="BJ1079" s="18" t="s">
        <v>83</v>
      </c>
      <c r="BK1079" s="240">
        <f>ROUND(I1079*H1079,2)</f>
        <v>0</v>
      </c>
      <c r="BL1079" s="18" t="s">
        <v>272</v>
      </c>
      <c r="BM1079" s="239" t="s">
        <v>1337</v>
      </c>
    </row>
    <row r="1080" s="13" customFormat="1">
      <c r="A1080" s="13"/>
      <c r="B1080" s="241"/>
      <c r="C1080" s="242"/>
      <c r="D1080" s="243" t="s">
        <v>183</v>
      </c>
      <c r="E1080" s="244" t="s">
        <v>1</v>
      </c>
      <c r="F1080" s="245" t="s">
        <v>184</v>
      </c>
      <c r="G1080" s="242"/>
      <c r="H1080" s="244" t="s">
        <v>1</v>
      </c>
      <c r="I1080" s="246"/>
      <c r="J1080" s="242"/>
      <c r="K1080" s="242"/>
      <c r="L1080" s="247"/>
      <c r="M1080" s="248"/>
      <c r="N1080" s="249"/>
      <c r="O1080" s="249"/>
      <c r="P1080" s="249"/>
      <c r="Q1080" s="249"/>
      <c r="R1080" s="249"/>
      <c r="S1080" s="249"/>
      <c r="T1080" s="25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1" t="s">
        <v>183</v>
      </c>
      <c r="AU1080" s="251" t="s">
        <v>85</v>
      </c>
      <c r="AV1080" s="13" t="s">
        <v>83</v>
      </c>
      <c r="AW1080" s="13" t="s">
        <v>32</v>
      </c>
      <c r="AX1080" s="13" t="s">
        <v>76</v>
      </c>
      <c r="AY1080" s="251" t="s">
        <v>174</v>
      </c>
    </row>
    <row r="1081" s="14" customFormat="1">
      <c r="A1081" s="14"/>
      <c r="B1081" s="252"/>
      <c r="C1081" s="253"/>
      <c r="D1081" s="243" t="s">
        <v>183</v>
      </c>
      <c r="E1081" s="254" t="s">
        <v>1</v>
      </c>
      <c r="F1081" s="255" t="s">
        <v>1338</v>
      </c>
      <c r="G1081" s="253"/>
      <c r="H1081" s="256">
        <v>146.39500000000001</v>
      </c>
      <c r="I1081" s="257"/>
      <c r="J1081" s="253"/>
      <c r="K1081" s="253"/>
      <c r="L1081" s="258"/>
      <c r="M1081" s="259"/>
      <c r="N1081" s="260"/>
      <c r="O1081" s="260"/>
      <c r="P1081" s="260"/>
      <c r="Q1081" s="260"/>
      <c r="R1081" s="260"/>
      <c r="S1081" s="260"/>
      <c r="T1081" s="261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2" t="s">
        <v>183</v>
      </c>
      <c r="AU1081" s="262" t="s">
        <v>85</v>
      </c>
      <c r="AV1081" s="14" t="s">
        <v>85</v>
      </c>
      <c r="AW1081" s="14" t="s">
        <v>32</v>
      </c>
      <c r="AX1081" s="14" t="s">
        <v>76</v>
      </c>
      <c r="AY1081" s="262" t="s">
        <v>174</v>
      </c>
    </row>
    <row r="1082" s="15" customFormat="1">
      <c r="A1082" s="15"/>
      <c r="B1082" s="263"/>
      <c r="C1082" s="264"/>
      <c r="D1082" s="243" t="s">
        <v>183</v>
      </c>
      <c r="E1082" s="265" t="s">
        <v>1</v>
      </c>
      <c r="F1082" s="266" t="s">
        <v>187</v>
      </c>
      <c r="G1082" s="264"/>
      <c r="H1082" s="267">
        <v>146.39500000000001</v>
      </c>
      <c r="I1082" s="268"/>
      <c r="J1082" s="264"/>
      <c r="K1082" s="264"/>
      <c r="L1082" s="269"/>
      <c r="M1082" s="270"/>
      <c r="N1082" s="271"/>
      <c r="O1082" s="271"/>
      <c r="P1082" s="271"/>
      <c r="Q1082" s="271"/>
      <c r="R1082" s="271"/>
      <c r="S1082" s="271"/>
      <c r="T1082" s="272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73" t="s">
        <v>183</v>
      </c>
      <c r="AU1082" s="273" t="s">
        <v>85</v>
      </c>
      <c r="AV1082" s="15" t="s">
        <v>188</v>
      </c>
      <c r="AW1082" s="15" t="s">
        <v>32</v>
      </c>
      <c r="AX1082" s="15" t="s">
        <v>76</v>
      </c>
      <c r="AY1082" s="273" t="s">
        <v>174</v>
      </c>
    </row>
    <row r="1083" s="16" customFormat="1">
      <c r="A1083" s="16"/>
      <c r="B1083" s="274"/>
      <c r="C1083" s="275"/>
      <c r="D1083" s="243" t="s">
        <v>183</v>
      </c>
      <c r="E1083" s="276" t="s">
        <v>1</v>
      </c>
      <c r="F1083" s="277" t="s">
        <v>189</v>
      </c>
      <c r="G1083" s="275"/>
      <c r="H1083" s="278">
        <v>146.39500000000001</v>
      </c>
      <c r="I1083" s="279"/>
      <c r="J1083" s="275"/>
      <c r="K1083" s="275"/>
      <c r="L1083" s="280"/>
      <c r="M1083" s="281"/>
      <c r="N1083" s="282"/>
      <c r="O1083" s="282"/>
      <c r="P1083" s="282"/>
      <c r="Q1083" s="282"/>
      <c r="R1083" s="282"/>
      <c r="S1083" s="282"/>
      <c r="T1083" s="283"/>
      <c r="U1083" s="16"/>
      <c r="V1083" s="16"/>
      <c r="W1083" s="16"/>
      <c r="X1083" s="16"/>
      <c r="Y1083" s="16"/>
      <c r="Z1083" s="16"/>
      <c r="AA1083" s="16"/>
      <c r="AB1083" s="16"/>
      <c r="AC1083" s="16"/>
      <c r="AD1083" s="16"/>
      <c r="AE1083" s="16"/>
      <c r="AT1083" s="284" t="s">
        <v>183</v>
      </c>
      <c r="AU1083" s="284" t="s">
        <v>85</v>
      </c>
      <c r="AV1083" s="16" t="s">
        <v>181</v>
      </c>
      <c r="AW1083" s="16" t="s">
        <v>32</v>
      </c>
      <c r="AX1083" s="16" t="s">
        <v>83</v>
      </c>
      <c r="AY1083" s="284" t="s">
        <v>174</v>
      </c>
    </row>
    <row r="1084" s="2" customFormat="1" ht="24.15" customHeight="1">
      <c r="A1084" s="39"/>
      <c r="B1084" s="40"/>
      <c r="C1084" s="228" t="s">
        <v>1339</v>
      </c>
      <c r="D1084" s="228" t="s">
        <v>176</v>
      </c>
      <c r="E1084" s="229" t="s">
        <v>1340</v>
      </c>
      <c r="F1084" s="230" t="s">
        <v>1341</v>
      </c>
      <c r="G1084" s="231" t="s">
        <v>179</v>
      </c>
      <c r="H1084" s="232">
        <v>2.5</v>
      </c>
      <c r="I1084" s="233"/>
      <c r="J1084" s="234">
        <f>ROUND(I1084*H1084,2)</f>
        <v>0</v>
      </c>
      <c r="K1084" s="230" t="s">
        <v>180</v>
      </c>
      <c r="L1084" s="45"/>
      <c r="M1084" s="235" t="s">
        <v>1</v>
      </c>
      <c r="N1084" s="236" t="s">
        <v>41</v>
      </c>
      <c r="O1084" s="92"/>
      <c r="P1084" s="237">
        <f>O1084*H1084</f>
        <v>0</v>
      </c>
      <c r="Q1084" s="237">
        <v>0</v>
      </c>
      <c r="R1084" s="237">
        <f>Q1084*H1084</f>
        <v>0</v>
      </c>
      <c r="S1084" s="237">
        <v>0.081500000000000003</v>
      </c>
      <c r="T1084" s="238">
        <f>S1084*H1084</f>
        <v>0.20375000000000001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9" t="s">
        <v>272</v>
      </c>
      <c r="AT1084" s="239" t="s">
        <v>176</v>
      </c>
      <c r="AU1084" s="239" t="s">
        <v>85</v>
      </c>
      <c r="AY1084" s="18" t="s">
        <v>174</v>
      </c>
      <c r="BE1084" s="240">
        <f>IF(N1084="základní",J1084,0)</f>
        <v>0</v>
      </c>
      <c r="BF1084" s="240">
        <f>IF(N1084="snížená",J1084,0)</f>
        <v>0</v>
      </c>
      <c r="BG1084" s="240">
        <f>IF(N1084="zákl. přenesená",J1084,0)</f>
        <v>0</v>
      </c>
      <c r="BH1084" s="240">
        <f>IF(N1084="sníž. přenesená",J1084,0)</f>
        <v>0</v>
      </c>
      <c r="BI1084" s="240">
        <f>IF(N1084="nulová",J1084,0)</f>
        <v>0</v>
      </c>
      <c r="BJ1084" s="18" t="s">
        <v>83</v>
      </c>
      <c r="BK1084" s="240">
        <f>ROUND(I1084*H1084,2)</f>
        <v>0</v>
      </c>
      <c r="BL1084" s="18" t="s">
        <v>272</v>
      </c>
      <c r="BM1084" s="239" t="s">
        <v>1342</v>
      </c>
    </row>
    <row r="1085" s="14" customFormat="1">
      <c r="A1085" s="14"/>
      <c r="B1085" s="252"/>
      <c r="C1085" s="253"/>
      <c r="D1085" s="243" t="s">
        <v>183</v>
      </c>
      <c r="E1085" s="254" t="s">
        <v>1</v>
      </c>
      <c r="F1085" s="255" t="s">
        <v>1343</v>
      </c>
      <c r="G1085" s="253"/>
      <c r="H1085" s="256">
        <v>2.5</v>
      </c>
      <c r="I1085" s="257"/>
      <c r="J1085" s="253"/>
      <c r="K1085" s="253"/>
      <c r="L1085" s="258"/>
      <c r="M1085" s="259"/>
      <c r="N1085" s="260"/>
      <c r="O1085" s="260"/>
      <c r="P1085" s="260"/>
      <c r="Q1085" s="260"/>
      <c r="R1085" s="260"/>
      <c r="S1085" s="260"/>
      <c r="T1085" s="261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2" t="s">
        <v>183</v>
      </c>
      <c r="AU1085" s="262" t="s">
        <v>85</v>
      </c>
      <c r="AV1085" s="14" t="s">
        <v>85</v>
      </c>
      <c r="AW1085" s="14" t="s">
        <v>32</v>
      </c>
      <c r="AX1085" s="14" t="s">
        <v>76</v>
      </c>
      <c r="AY1085" s="262" t="s">
        <v>174</v>
      </c>
    </row>
    <row r="1086" s="15" customFormat="1">
      <c r="A1086" s="15"/>
      <c r="B1086" s="263"/>
      <c r="C1086" s="264"/>
      <c r="D1086" s="243" t="s">
        <v>183</v>
      </c>
      <c r="E1086" s="265" t="s">
        <v>1</v>
      </c>
      <c r="F1086" s="266" t="s">
        <v>187</v>
      </c>
      <c r="G1086" s="264"/>
      <c r="H1086" s="267">
        <v>2.5</v>
      </c>
      <c r="I1086" s="268"/>
      <c r="J1086" s="264"/>
      <c r="K1086" s="264"/>
      <c r="L1086" s="269"/>
      <c r="M1086" s="270"/>
      <c r="N1086" s="271"/>
      <c r="O1086" s="271"/>
      <c r="P1086" s="271"/>
      <c r="Q1086" s="271"/>
      <c r="R1086" s="271"/>
      <c r="S1086" s="271"/>
      <c r="T1086" s="272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73" t="s">
        <v>183</v>
      </c>
      <c r="AU1086" s="273" t="s">
        <v>85</v>
      </c>
      <c r="AV1086" s="15" t="s">
        <v>188</v>
      </c>
      <c r="AW1086" s="15" t="s">
        <v>32</v>
      </c>
      <c r="AX1086" s="15" t="s">
        <v>76</v>
      </c>
      <c r="AY1086" s="273" t="s">
        <v>174</v>
      </c>
    </row>
    <row r="1087" s="16" customFormat="1">
      <c r="A1087" s="16"/>
      <c r="B1087" s="274"/>
      <c r="C1087" s="275"/>
      <c r="D1087" s="243" t="s">
        <v>183</v>
      </c>
      <c r="E1087" s="276" t="s">
        <v>1</v>
      </c>
      <c r="F1087" s="277" t="s">
        <v>189</v>
      </c>
      <c r="G1087" s="275"/>
      <c r="H1087" s="278">
        <v>2.5</v>
      </c>
      <c r="I1087" s="279"/>
      <c r="J1087" s="275"/>
      <c r="K1087" s="275"/>
      <c r="L1087" s="280"/>
      <c r="M1087" s="281"/>
      <c r="N1087" s="282"/>
      <c r="O1087" s="282"/>
      <c r="P1087" s="282"/>
      <c r="Q1087" s="282"/>
      <c r="R1087" s="282"/>
      <c r="S1087" s="282"/>
      <c r="T1087" s="283"/>
      <c r="U1087" s="16"/>
      <c r="V1087" s="16"/>
      <c r="W1087" s="16"/>
      <c r="X1087" s="16"/>
      <c r="Y1087" s="16"/>
      <c r="Z1087" s="16"/>
      <c r="AA1087" s="16"/>
      <c r="AB1087" s="16"/>
      <c r="AC1087" s="16"/>
      <c r="AD1087" s="16"/>
      <c r="AE1087" s="16"/>
      <c r="AT1087" s="284" t="s">
        <v>183</v>
      </c>
      <c r="AU1087" s="284" t="s">
        <v>85</v>
      </c>
      <c r="AV1087" s="16" t="s">
        <v>181</v>
      </c>
      <c r="AW1087" s="16" t="s">
        <v>32</v>
      </c>
      <c r="AX1087" s="16" t="s">
        <v>83</v>
      </c>
      <c r="AY1087" s="284" t="s">
        <v>174</v>
      </c>
    </row>
    <row r="1088" s="2" customFormat="1" ht="24.15" customHeight="1">
      <c r="A1088" s="39"/>
      <c r="B1088" s="40"/>
      <c r="C1088" s="228" t="s">
        <v>1344</v>
      </c>
      <c r="D1088" s="228" t="s">
        <v>176</v>
      </c>
      <c r="E1088" s="229" t="s">
        <v>1345</v>
      </c>
      <c r="F1088" s="230" t="s">
        <v>1346</v>
      </c>
      <c r="G1088" s="231" t="s">
        <v>179</v>
      </c>
      <c r="H1088" s="232">
        <v>62.162999999999997</v>
      </c>
      <c r="I1088" s="233"/>
      <c r="J1088" s="234">
        <f>ROUND(I1088*H1088,2)</f>
        <v>0</v>
      </c>
      <c r="K1088" s="230" t="s">
        <v>180</v>
      </c>
      <c r="L1088" s="45"/>
      <c r="M1088" s="235" t="s">
        <v>1</v>
      </c>
      <c r="N1088" s="236" t="s">
        <v>41</v>
      </c>
      <c r="O1088" s="92"/>
      <c r="P1088" s="237">
        <f>O1088*H1088</f>
        <v>0</v>
      </c>
      <c r="Q1088" s="237">
        <v>5.0000000000000002E-05</v>
      </c>
      <c r="R1088" s="237">
        <f>Q1088*H1088</f>
        <v>0.0031081500000000001</v>
      </c>
      <c r="S1088" s="237">
        <v>0</v>
      </c>
      <c r="T1088" s="238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39" t="s">
        <v>272</v>
      </c>
      <c r="AT1088" s="239" t="s">
        <v>176</v>
      </c>
      <c r="AU1088" s="239" t="s">
        <v>85</v>
      </c>
      <c r="AY1088" s="18" t="s">
        <v>174</v>
      </c>
      <c r="BE1088" s="240">
        <f>IF(N1088="základní",J1088,0)</f>
        <v>0</v>
      </c>
      <c r="BF1088" s="240">
        <f>IF(N1088="snížená",J1088,0)</f>
        <v>0</v>
      </c>
      <c r="BG1088" s="240">
        <f>IF(N1088="zákl. přenesená",J1088,0)</f>
        <v>0</v>
      </c>
      <c r="BH1088" s="240">
        <f>IF(N1088="sníž. přenesená",J1088,0)</f>
        <v>0</v>
      </c>
      <c r="BI1088" s="240">
        <f>IF(N1088="nulová",J1088,0)</f>
        <v>0</v>
      </c>
      <c r="BJ1088" s="18" t="s">
        <v>83</v>
      </c>
      <c r="BK1088" s="240">
        <f>ROUND(I1088*H1088,2)</f>
        <v>0</v>
      </c>
      <c r="BL1088" s="18" t="s">
        <v>272</v>
      </c>
      <c r="BM1088" s="239" t="s">
        <v>1347</v>
      </c>
    </row>
    <row r="1089" s="14" customFormat="1">
      <c r="A1089" s="14"/>
      <c r="B1089" s="252"/>
      <c r="C1089" s="253"/>
      <c r="D1089" s="243" t="s">
        <v>183</v>
      </c>
      <c r="E1089" s="254" t="s">
        <v>1</v>
      </c>
      <c r="F1089" s="255" t="s">
        <v>105</v>
      </c>
      <c r="G1089" s="253"/>
      <c r="H1089" s="256">
        <v>62.162999999999997</v>
      </c>
      <c r="I1089" s="257"/>
      <c r="J1089" s="253"/>
      <c r="K1089" s="253"/>
      <c r="L1089" s="258"/>
      <c r="M1089" s="259"/>
      <c r="N1089" s="260"/>
      <c r="O1089" s="260"/>
      <c r="P1089" s="260"/>
      <c r="Q1089" s="260"/>
      <c r="R1089" s="260"/>
      <c r="S1089" s="260"/>
      <c r="T1089" s="26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2" t="s">
        <v>183</v>
      </c>
      <c r="AU1089" s="262" t="s">
        <v>85</v>
      </c>
      <c r="AV1089" s="14" t="s">
        <v>85</v>
      </c>
      <c r="AW1089" s="14" t="s">
        <v>32</v>
      </c>
      <c r="AX1089" s="14" t="s">
        <v>83</v>
      </c>
      <c r="AY1089" s="262" t="s">
        <v>174</v>
      </c>
    </row>
    <row r="1090" s="2" customFormat="1" ht="37.8" customHeight="1">
      <c r="A1090" s="39"/>
      <c r="B1090" s="40"/>
      <c r="C1090" s="228" t="s">
        <v>1348</v>
      </c>
      <c r="D1090" s="228" t="s">
        <v>176</v>
      </c>
      <c r="E1090" s="229" t="s">
        <v>1349</v>
      </c>
      <c r="F1090" s="230" t="s">
        <v>1350</v>
      </c>
      <c r="G1090" s="231" t="s">
        <v>439</v>
      </c>
      <c r="H1090" s="232">
        <v>62.162999999999997</v>
      </c>
      <c r="I1090" s="233"/>
      <c r="J1090" s="234">
        <f>ROUND(I1090*H1090,2)</f>
        <v>0</v>
      </c>
      <c r="K1090" s="230" t="s">
        <v>1</v>
      </c>
      <c r="L1090" s="45"/>
      <c r="M1090" s="235" t="s">
        <v>1</v>
      </c>
      <c r="N1090" s="236" t="s">
        <v>41</v>
      </c>
      <c r="O1090" s="92"/>
      <c r="P1090" s="237">
        <f>O1090*H1090</f>
        <v>0</v>
      </c>
      <c r="Q1090" s="237">
        <v>0.00097999999999999997</v>
      </c>
      <c r="R1090" s="237">
        <f>Q1090*H1090</f>
        <v>0.060919739999999993</v>
      </c>
      <c r="S1090" s="237">
        <v>0</v>
      </c>
      <c r="T1090" s="238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9" t="s">
        <v>272</v>
      </c>
      <c r="AT1090" s="239" t="s">
        <v>176</v>
      </c>
      <c r="AU1090" s="239" t="s">
        <v>85</v>
      </c>
      <c r="AY1090" s="18" t="s">
        <v>174</v>
      </c>
      <c r="BE1090" s="240">
        <f>IF(N1090="základní",J1090,0)</f>
        <v>0</v>
      </c>
      <c r="BF1090" s="240">
        <f>IF(N1090="snížená",J1090,0)</f>
        <v>0</v>
      </c>
      <c r="BG1090" s="240">
        <f>IF(N1090="zákl. přenesená",J1090,0)</f>
        <v>0</v>
      </c>
      <c r="BH1090" s="240">
        <f>IF(N1090="sníž. přenesená",J1090,0)</f>
        <v>0</v>
      </c>
      <c r="BI1090" s="240">
        <f>IF(N1090="nulová",J1090,0)</f>
        <v>0</v>
      </c>
      <c r="BJ1090" s="18" t="s">
        <v>83</v>
      </c>
      <c r="BK1090" s="240">
        <f>ROUND(I1090*H1090,2)</f>
        <v>0</v>
      </c>
      <c r="BL1090" s="18" t="s">
        <v>272</v>
      </c>
      <c r="BM1090" s="239" t="s">
        <v>1351</v>
      </c>
    </row>
    <row r="1091" s="14" customFormat="1">
      <c r="A1091" s="14"/>
      <c r="B1091" s="252"/>
      <c r="C1091" s="253"/>
      <c r="D1091" s="243" t="s">
        <v>183</v>
      </c>
      <c r="E1091" s="254" t="s">
        <v>1</v>
      </c>
      <c r="F1091" s="255" t="s">
        <v>1352</v>
      </c>
      <c r="G1091" s="253"/>
      <c r="H1091" s="256">
        <v>62.162999999999997</v>
      </c>
      <c r="I1091" s="257"/>
      <c r="J1091" s="253"/>
      <c r="K1091" s="253"/>
      <c r="L1091" s="258"/>
      <c r="M1091" s="259"/>
      <c r="N1091" s="260"/>
      <c r="O1091" s="260"/>
      <c r="P1091" s="260"/>
      <c r="Q1091" s="260"/>
      <c r="R1091" s="260"/>
      <c r="S1091" s="260"/>
      <c r="T1091" s="26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2" t="s">
        <v>183</v>
      </c>
      <c r="AU1091" s="262" t="s">
        <v>85</v>
      </c>
      <c r="AV1091" s="14" t="s">
        <v>85</v>
      </c>
      <c r="AW1091" s="14" t="s">
        <v>32</v>
      </c>
      <c r="AX1091" s="14" t="s">
        <v>76</v>
      </c>
      <c r="AY1091" s="262" t="s">
        <v>174</v>
      </c>
    </row>
    <row r="1092" s="16" customFormat="1">
      <c r="A1092" s="16"/>
      <c r="B1092" s="274"/>
      <c r="C1092" s="275"/>
      <c r="D1092" s="243" t="s">
        <v>183</v>
      </c>
      <c r="E1092" s="276" t="s">
        <v>1</v>
      </c>
      <c r="F1092" s="277" t="s">
        <v>189</v>
      </c>
      <c r="G1092" s="275"/>
      <c r="H1092" s="278">
        <v>62.162999999999997</v>
      </c>
      <c r="I1092" s="279"/>
      <c r="J1092" s="275"/>
      <c r="K1092" s="275"/>
      <c r="L1092" s="280"/>
      <c r="M1092" s="281"/>
      <c r="N1092" s="282"/>
      <c r="O1092" s="282"/>
      <c r="P1092" s="282"/>
      <c r="Q1092" s="282"/>
      <c r="R1092" s="282"/>
      <c r="S1092" s="282"/>
      <c r="T1092" s="283"/>
      <c r="U1092" s="16"/>
      <c r="V1092" s="16"/>
      <c r="W1092" s="16"/>
      <c r="X1092" s="16"/>
      <c r="Y1092" s="16"/>
      <c r="Z1092" s="16"/>
      <c r="AA1092" s="16"/>
      <c r="AB1092" s="16"/>
      <c r="AC1092" s="16"/>
      <c r="AD1092" s="16"/>
      <c r="AE1092" s="16"/>
      <c r="AT1092" s="284" t="s">
        <v>183</v>
      </c>
      <c r="AU1092" s="284" t="s">
        <v>85</v>
      </c>
      <c r="AV1092" s="16" t="s">
        <v>181</v>
      </c>
      <c r="AW1092" s="16" t="s">
        <v>32</v>
      </c>
      <c r="AX1092" s="16" t="s">
        <v>83</v>
      </c>
      <c r="AY1092" s="284" t="s">
        <v>174</v>
      </c>
    </row>
    <row r="1093" s="2" customFormat="1" ht="16.5" customHeight="1">
      <c r="A1093" s="39"/>
      <c r="B1093" s="40"/>
      <c r="C1093" s="285" t="s">
        <v>1353</v>
      </c>
      <c r="D1093" s="285" t="s">
        <v>256</v>
      </c>
      <c r="E1093" s="286" t="s">
        <v>1354</v>
      </c>
      <c r="F1093" s="287" t="s">
        <v>1355</v>
      </c>
      <c r="G1093" s="288" t="s">
        <v>179</v>
      </c>
      <c r="H1093" s="289">
        <v>13.913</v>
      </c>
      <c r="I1093" s="290"/>
      <c r="J1093" s="291">
        <f>ROUND(I1093*H1093,2)</f>
        <v>0</v>
      </c>
      <c r="K1093" s="287" t="s">
        <v>1</v>
      </c>
      <c r="L1093" s="292"/>
      <c r="M1093" s="293" t="s">
        <v>1</v>
      </c>
      <c r="N1093" s="294" t="s">
        <v>41</v>
      </c>
      <c r="O1093" s="92"/>
      <c r="P1093" s="237">
        <f>O1093*H1093</f>
        <v>0</v>
      </c>
      <c r="Q1093" s="237">
        <v>0</v>
      </c>
      <c r="R1093" s="237">
        <f>Q1093*H1093</f>
        <v>0</v>
      </c>
      <c r="S1093" s="237">
        <v>0</v>
      </c>
      <c r="T1093" s="238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9" t="s">
        <v>363</v>
      </c>
      <c r="AT1093" s="239" t="s">
        <v>256</v>
      </c>
      <c r="AU1093" s="239" t="s">
        <v>85</v>
      </c>
      <c r="AY1093" s="18" t="s">
        <v>174</v>
      </c>
      <c r="BE1093" s="240">
        <f>IF(N1093="základní",J1093,0)</f>
        <v>0</v>
      </c>
      <c r="BF1093" s="240">
        <f>IF(N1093="snížená",J1093,0)</f>
        <v>0</v>
      </c>
      <c r="BG1093" s="240">
        <f>IF(N1093="zákl. přenesená",J1093,0)</f>
        <v>0</v>
      </c>
      <c r="BH1093" s="240">
        <f>IF(N1093="sníž. přenesená",J1093,0)</f>
        <v>0</v>
      </c>
      <c r="BI1093" s="240">
        <f>IF(N1093="nulová",J1093,0)</f>
        <v>0</v>
      </c>
      <c r="BJ1093" s="18" t="s">
        <v>83</v>
      </c>
      <c r="BK1093" s="240">
        <f>ROUND(I1093*H1093,2)</f>
        <v>0</v>
      </c>
      <c r="BL1093" s="18" t="s">
        <v>272</v>
      </c>
      <c r="BM1093" s="239" t="s">
        <v>1356</v>
      </c>
    </row>
    <row r="1094" s="14" customFormat="1">
      <c r="A1094" s="14"/>
      <c r="B1094" s="252"/>
      <c r="C1094" s="253"/>
      <c r="D1094" s="243" t="s">
        <v>183</v>
      </c>
      <c r="E1094" s="254" t="s">
        <v>1</v>
      </c>
      <c r="F1094" s="255" t="s">
        <v>109</v>
      </c>
      <c r="G1094" s="253"/>
      <c r="H1094" s="256">
        <v>13.913</v>
      </c>
      <c r="I1094" s="257"/>
      <c r="J1094" s="253"/>
      <c r="K1094" s="253"/>
      <c r="L1094" s="258"/>
      <c r="M1094" s="259"/>
      <c r="N1094" s="260"/>
      <c r="O1094" s="260"/>
      <c r="P1094" s="260"/>
      <c r="Q1094" s="260"/>
      <c r="R1094" s="260"/>
      <c r="S1094" s="260"/>
      <c r="T1094" s="261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2" t="s">
        <v>183</v>
      </c>
      <c r="AU1094" s="262" t="s">
        <v>85</v>
      </c>
      <c r="AV1094" s="14" t="s">
        <v>85</v>
      </c>
      <c r="AW1094" s="14" t="s">
        <v>32</v>
      </c>
      <c r="AX1094" s="14" t="s">
        <v>76</v>
      </c>
      <c r="AY1094" s="262" t="s">
        <v>174</v>
      </c>
    </row>
    <row r="1095" s="16" customFormat="1">
      <c r="A1095" s="16"/>
      <c r="B1095" s="274"/>
      <c r="C1095" s="275"/>
      <c r="D1095" s="243" t="s">
        <v>183</v>
      </c>
      <c r="E1095" s="276" t="s">
        <v>1</v>
      </c>
      <c r="F1095" s="277" t="s">
        <v>189</v>
      </c>
      <c r="G1095" s="275"/>
      <c r="H1095" s="278">
        <v>13.913</v>
      </c>
      <c r="I1095" s="279"/>
      <c r="J1095" s="275"/>
      <c r="K1095" s="275"/>
      <c r="L1095" s="280"/>
      <c r="M1095" s="281"/>
      <c r="N1095" s="282"/>
      <c r="O1095" s="282"/>
      <c r="P1095" s="282"/>
      <c r="Q1095" s="282"/>
      <c r="R1095" s="282"/>
      <c r="S1095" s="282"/>
      <c r="T1095" s="283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/>
      <c r="AE1095" s="16"/>
      <c r="AT1095" s="284" t="s">
        <v>183</v>
      </c>
      <c r="AU1095" s="284" t="s">
        <v>85</v>
      </c>
      <c r="AV1095" s="16" t="s">
        <v>181</v>
      </c>
      <c r="AW1095" s="16" t="s">
        <v>32</v>
      </c>
      <c r="AX1095" s="16" t="s">
        <v>83</v>
      </c>
      <c r="AY1095" s="284" t="s">
        <v>174</v>
      </c>
    </row>
    <row r="1096" s="2" customFormat="1" ht="16.5" customHeight="1">
      <c r="A1096" s="39"/>
      <c r="B1096" s="40"/>
      <c r="C1096" s="285" t="s">
        <v>1357</v>
      </c>
      <c r="D1096" s="285" t="s">
        <v>256</v>
      </c>
      <c r="E1096" s="286" t="s">
        <v>1358</v>
      </c>
      <c r="F1096" s="287" t="s">
        <v>1359</v>
      </c>
      <c r="G1096" s="288" t="s">
        <v>179</v>
      </c>
      <c r="H1096" s="289">
        <v>48.25</v>
      </c>
      <c r="I1096" s="290"/>
      <c r="J1096" s="291">
        <f>ROUND(I1096*H1096,2)</f>
        <v>0</v>
      </c>
      <c r="K1096" s="287" t="s">
        <v>1</v>
      </c>
      <c r="L1096" s="292"/>
      <c r="M1096" s="293" t="s">
        <v>1</v>
      </c>
      <c r="N1096" s="294" t="s">
        <v>41</v>
      </c>
      <c r="O1096" s="92"/>
      <c r="P1096" s="237">
        <f>O1096*H1096</f>
        <v>0</v>
      </c>
      <c r="Q1096" s="237">
        <v>0</v>
      </c>
      <c r="R1096" s="237">
        <f>Q1096*H1096</f>
        <v>0</v>
      </c>
      <c r="S1096" s="237">
        <v>0</v>
      </c>
      <c r="T1096" s="238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9" t="s">
        <v>363</v>
      </c>
      <c r="AT1096" s="239" t="s">
        <v>256</v>
      </c>
      <c r="AU1096" s="239" t="s">
        <v>85</v>
      </c>
      <c r="AY1096" s="18" t="s">
        <v>174</v>
      </c>
      <c r="BE1096" s="240">
        <f>IF(N1096="základní",J1096,0)</f>
        <v>0</v>
      </c>
      <c r="BF1096" s="240">
        <f>IF(N1096="snížená",J1096,0)</f>
        <v>0</v>
      </c>
      <c r="BG1096" s="240">
        <f>IF(N1096="zákl. přenesená",J1096,0)</f>
        <v>0</v>
      </c>
      <c r="BH1096" s="240">
        <f>IF(N1096="sníž. přenesená",J1096,0)</f>
        <v>0</v>
      </c>
      <c r="BI1096" s="240">
        <f>IF(N1096="nulová",J1096,0)</f>
        <v>0</v>
      </c>
      <c r="BJ1096" s="18" t="s">
        <v>83</v>
      </c>
      <c r="BK1096" s="240">
        <f>ROUND(I1096*H1096,2)</f>
        <v>0</v>
      </c>
      <c r="BL1096" s="18" t="s">
        <v>272</v>
      </c>
      <c r="BM1096" s="239" t="s">
        <v>1360</v>
      </c>
    </row>
    <row r="1097" s="14" customFormat="1">
      <c r="A1097" s="14"/>
      <c r="B1097" s="252"/>
      <c r="C1097" s="253"/>
      <c r="D1097" s="243" t="s">
        <v>183</v>
      </c>
      <c r="E1097" s="254" t="s">
        <v>1</v>
      </c>
      <c r="F1097" s="255" t="s">
        <v>107</v>
      </c>
      <c r="G1097" s="253"/>
      <c r="H1097" s="256">
        <v>48.25</v>
      </c>
      <c r="I1097" s="257"/>
      <c r="J1097" s="253"/>
      <c r="K1097" s="253"/>
      <c r="L1097" s="258"/>
      <c r="M1097" s="259"/>
      <c r="N1097" s="260"/>
      <c r="O1097" s="260"/>
      <c r="P1097" s="260"/>
      <c r="Q1097" s="260"/>
      <c r="R1097" s="260"/>
      <c r="S1097" s="260"/>
      <c r="T1097" s="261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62" t="s">
        <v>183</v>
      </c>
      <c r="AU1097" s="262" t="s">
        <v>85</v>
      </c>
      <c r="AV1097" s="14" t="s">
        <v>85</v>
      </c>
      <c r="AW1097" s="14" t="s">
        <v>32</v>
      </c>
      <c r="AX1097" s="14" t="s">
        <v>76</v>
      </c>
      <c r="AY1097" s="262" t="s">
        <v>174</v>
      </c>
    </row>
    <row r="1098" s="16" customFormat="1">
      <c r="A1098" s="16"/>
      <c r="B1098" s="274"/>
      <c r="C1098" s="275"/>
      <c r="D1098" s="243" t="s">
        <v>183</v>
      </c>
      <c r="E1098" s="276" t="s">
        <v>1</v>
      </c>
      <c r="F1098" s="277" t="s">
        <v>189</v>
      </c>
      <c r="G1098" s="275"/>
      <c r="H1098" s="278">
        <v>48.25</v>
      </c>
      <c r="I1098" s="279"/>
      <c r="J1098" s="275"/>
      <c r="K1098" s="275"/>
      <c r="L1098" s="280"/>
      <c r="M1098" s="281"/>
      <c r="N1098" s="282"/>
      <c r="O1098" s="282"/>
      <c r="P1098" s="282"/>
      <c r="Q1098" s="282"/>
      <c r="R1098" s="282"/>
      <c r="S1098" s="282"/>
      <c r="T1098" s="283"/>
      <c r="U1098" s="16"/>
      <c r="V1098" s="16"/>
      <c r="W1098" s="16"/>
      <c r="X1098" s="16"/>
      <c r="Y1098" s="16"/>
      <c r="Z1098" s="16"/>
      <c r="AA1098" s="16"/>
      <c r="AB1098" s="16"/>
      <c r="AC1098" s="16"/>
      <c r="AD1098" s="16"/>
      <c r="AE1098" s="16"/>
      <c r="AT1098" s="284" t="s">
        <v>183</v>
      </c>
      <c r="AU1098" s="284" t="s">
        <v>85</v>
      </c>
      <c r="AV1098" s="16" t="s">
        <v>181</v>
      </c>
      <c r="AW1098" s="16" t="s">
        <v>32</v>
      </c>
      <c r="AX1098" s="16" t="s">
        <v>83</v>
      </c>
      <c r="AY1098" s="284" t="s">
        <v>174</v>
      </c>
    </row>
    <row r="1099" s="2" customFormat="1" ht="24.15" customHeight="1">
      <c r="A1099" s="39"/>
      <c r="B1099" s="40"/>
      <c r="C1099" s="228" t="s">
        <v>1361</v>
      </c>
      <c r="D1099" s="228" t="s">
        <v>176</v>
      </c>
      <c r="E1099" s="229" t="s">
        <v>1362</v>
      </c>
      <c r="F1099" s="230" t="s">
        <v>1363</v>
      </c>
      <c r="G1099" s="231" t="s">
        <v>758</v>
      </c>
      <c r="H1099" s="295"/>
      <c r="I1099" s="233"/>
      <c r="J1099" s="234">
        <f>ROUND(I1099*H1099,2)</f>
        <v>0</v>
      </c>
      <c r="K1099" s="230" t="s">
        <v>180</v>
      </c>
      <c r="L1099" s="45"/>
      <c r="M1099" s="235" t="s">
        <v>1</v>
      </c>
      <c r="N1099" s="236" t="s">
        <v>41</v>
      </c>
      <c r="O1099" s="92"/>
      <c r="P1099" s="237">
        <f>O1099*H1099</f>
        <v>0</v>
      </c>
      <c r="Q1099" s="237">
        <v>0</v>
      </c>
      <c r="R1099" s="237">
        <f>Q1099*H1099</f>
        <v>0</v>
      </c>
      <c r="S1099" s="237">
        <v>0</v>
      </c>
      <c r="T1099" s="238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9" t="s">
        <v>272</v>
      </c>
      <c r="AT1099" s="239" t="s">
        <v>176</v>
      </c>
      <c r="AU1099" s="239" t="s">
        <v>85</v>
      </c>
      <c r="AY1099" s="18" t="s">
        <v>174</v>
      </c>
      <c r="BE1099" s="240">
        <f>IF(N1099="základní",J1099,0)</f>
        <v>0</v>
      </c>
      <c r="BF1099" s="240">
        <f>IF(N1099="snížená",J1099,0)</f>
        <v>0</v>
      </c>
      <c r="BG1099" s="240">
        <f>IF(N1099="zákl. přenesená",J1099,0)</f>
        <v>0</v>
      </c>
      <c r="BH1099" s="240">
        <f>IF(N1099="sníž. přenesená",J1099,0)</f>
        <v>0</v>
      </c>
      <c r="BI1099" s="240">
        <f>IF(N1099="nulová",J1099,0)</f>
        <v>0</v>
      </c>
      <c r="BJ1099" s="18" t="s">
        <v>83</v>
      </c>
      <c r="BK1099" s="240">
        <f>ROUND(I1099*H1099,2)</f>
        <v>0</v>
      </c>
      <c r="BL1099" s="18" t="s">
        <v>272</v>
      </c>
      <c r="BM1099" s="239" t="s">
        <v>1364</v>
      </c>
    </row>
    <row r="1100" s="12" customFormat="1" ht="22.8" customHeight="1">
      <c r="A1100" s="12"/>
      <c r="B1100" s="212"/>
      <c r="C1100" s="213"/>
      <c r="D1100" s="214" t="s">
        <v>75</v>
      </c>
      <c r="E1100" s="226" t="s">
        <v>1365</v>
      </c>
      <c r="F1100" s="226" t="s">
        <v>1366</v>
      </c>
      <c r="G1100" s="213"/>
      <c r="H1100" s="213"/>
      <c r="I1100" s="216"/>
      <c r="J1100" s="227">
        <f>BK1100</f>
        <v>0</v>
      </c>
      <c r="K1100" s="213"/>
      <c r="L1100" s="218"/>
      <c r="M1100" s="219"/>
      <c r="N1100" s="220"/>
      <c r="O1100" s="220"/>
      <c r="P1100" s="221">
        <f>SUM(P1101:P1110)</f>
        <v>0</v>
      </c>
      <c r="Q1100" s="220"/>
      <c r="R1100" s="221">
        <f>SUM(R1101:R1110)</f>
        <v>90.690362999999991</v>
      </c>
      <c r="S1100" s="220"/>
      <c r="T1100" s="222">
        <f>SUM(T1101:T1110)</f>
        <v>0.81000000000000005</v>
      </c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R1100" s="223" t="s">
        <v>85</v>
      </c>
      <c r="AT1100" s="224" t="s">
        <v>75</v>
      </c>
      <c r="AU1100" s="224" t="s">
        <v>83</v>
      </c>
      <c r="AY1100" s="223" t="s">
        <v>174</v>
      </c>
      <c r="BK1100" s="225">
        <f>SUM(BK1101:BK1110)</f>
        <v>0</v>
      </c>
    </row>
    <row r="1101" s="2" customFormat="1" ht="24.15" customHeight="1">
      <c r="A1101" s="39"/>
      <c r="B1101" s="40"/>
      <c r="C1101" s="228" t="s">
        <v>1367</v>
      </c>
      <c r="D1101" s="228" t="s">
        <v>176</v>
      </c>
      <c r="E1101" s="229" t="s">
        <v>1368</v>
      </c>
      <c r="F1101" s="230" t="s">
        <v>1369</v>
      </c>
      <c r="G1101" s="231" t="s">
        <v>179</v>
      </c>
      <c r="H1101" s="232">
        <v>604.04999999999995</v>
      </c>
      <c r="I1101" s="233"/>
      <c r="J1101" s="234">
        <f>ROUND(I1101*H1101,2)</f>
        <v>0</v>
      </c>
      <c r="K1101" s="230" t="s">
        <v>1</v>
      </c>
      <c r="L1101" s="45"/>
      <c r="M1101" s="235" t="s">
        <v>1</v>
      </c>
      <c r="N1101" s="236" t="s">
        <v>41</v>
      </c>
      <c r="O1101" s="92"/>
      <c r="P1101" s="237">
        <f>O1101*H1101</f>
        <v>0</v>
      </c>
      <c r="Q1101" s="237">
        <v>0.14999999999999999</v>
      </c>
      <c r="R1101" s="237">
        <f>Q1101*H1101</f>
        <v>90.607499999999987</v>
      </c>
      <c r="S1101" s="237">
        <v>0</v>
      </c>
      <c r="T1101" s="238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9" t="s">
        <v>272</v>
      </c>
      <c r="AT1101" s="239" t="s">
        <v>176</v>
      </c>
      <c r="AU1101" s="239" t="s">
        <v>85</v>
      </c>
      <c r="AY1101" s="18" t="s">
        <v>174</v>
      </c>
      <c r="BE1101" s="240">
        <f>IF(N1101="základní",J1101,0)</f>
        <v>0</v>
      </c>
      <c r="BF1101" s="240">
        <f>IF(N1101="snížená",J1101,0)</f>
        <v>0</v>
      </c>
      <c r="BG1101" s="240">
        <f>IF(N1101="zákl. přenesená",J1101,0)</f>
        <v>0</v>
      </c>
      <c r="BH1101" s="240">
        <f>IF(N1101="sníž. přenesená",J1101,0)</f>
        <v>0</v>
      </c>
      <c r="BI1101" s="240">
        <f>IF(N1101="nulová",J1101,0)</f>
        <v>0</v>
      </c>
      <c r="BJ1101" s="18" t="s">
        <v>83</v>
      </c>
      <c r="BK1101" s="240">
        <f>ROUND(I1101*H1101,2)</f>
        <v>0</v>
      </c>
      <c r="BL1101" s="18" t="s">
        <v>272</v>
      </c>
      <c r="BM1101" s="239" t="s">
        <v>1370</v>
      </c>
    </row>
    <row r="1102" s="13" customFormat="1">
      <c r="A1102" s="13"/>
      <c r="B1102" s="241"/>
      <c r="C1102" s="242"/>
      <c r="D1102" s="243" t="s">
        <v>183</v>
      </c>
      <c r="E1102" s="244" t="s">
        <v>1</v>
      </c>
      <c r="F1102" s="245" t="s">
        <v>1371</v>
      </c>
      <c r="G1102" s="242"/>
      <c r="H1102" s="244" t="s">
        <v>1</v>
      </c>
      <c r="I1102" s="246"/>
      <c r="J1102" s="242"/>
      <c r="K1102" s="242"/>
      <c r="L1102" s="247"/>
      <c r="M1102" s="248"/>
      <c r="N1102" s="249"/>
      <c r="O1102" s="249"/>
      <c r="P1102" s="249"/>
      <c r="Q1102" s="249"/>
      <c r="R1102" s="249"/>
      <c r="S1102" s="249"/>
      <c r="T1102" s="25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51" t="s">
        <v>183</v>
      </c>
      <c r="AU1102" s="251" t="s">
        <v>85</v>
      </c>
      <c r="AV1102" s="13" t="s">
        <v>83</v>
      </c>
      <c r="AW1102" s="13" t="s">
        <v>32</v>
      </c>
      <c r="AX1102" s="13" t="s">
        <v>76</v>
      </c>
      <c r="AY1102" s="251" t="s">
        <v>174</v>
      </c>
    </row>
    <row r="1103" s="14" customFormat="1">
      <c r="A1103" s="14"/>
      <c r="B1103" s="252"/>
      <c r="C1103" s="253"/>
      <c r="D1103" s="243" t="s">
        <v>183</v>
      </c>
      <c r="E1103" s="254" t="s">
        <v>1</v>
      </c>
      <c r="F1103" s="255" t="s">
        <v>1372</v>
      </c>
      <c r="G1103" s="253"/>
      <c r="H1103" s="256">
        <v>604.04999999999995</v>
      </c>
      <c r="I1103" s="257"/>
      <c r="J1103" s="253"/>
      <c r="K1103" s="253"/>
      <c r="L1103" s="258"/>
      <c r="M1103" s="259"/>
      <c r="N1103" s="260"/>
      <c r="O1103" s="260"/>
      <c r="P1103" s="260"/>
      <c r="Q1103" s="260"/>
      <c r="R1103" s="260"/>
      <c r="S1103" s="260"/>
      <c r="T1103" s="261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2" t="s">
        <v>183</v>
      </c>
      <c r="AU1103" s="262" t="s">
        <v>85</v>
      </c>
      <c r="AV1103" s="14" t="s">
        <v>85</v>
      </c>
      <c r="AW1103" s="14" t="s">
        <v>32</v>
      </c>
      <c r="AX1103" s="14" t="s">
        <v>76</v>
      </c>
      <c r="AY1103" s="262" t="s">
        <v>174</v>
      </c>
    </row>
    <row r="1104" s="15" customFormat="1">
      <c r="A1104" s="15"/>
      <c r="B1104" s="263"/>
      <c r="C1104" s="264"/>
      <c r="D1104" s="243" t="s">
        <v>183</v>
      </c>
      <c r="E1104" s="265" t="s">
        <v>1</v>
      </c>
      <c r="F1104" s="266" t="s">
        <v>187</v>
      </c>
      <c r="G1104" s="264"/>
      <c r="H1104" s="267">
        <v>604.04999999999995</v>
      </c>
      <c r="I1104" s="268"/>
      <c r="J1104" s="264"/>
      <c r="K1104" s="264"/>
      <c r="L1104" s="269"/>
      <c r="M1104" s="270"/>
      <c r="N1104" s="271"/>
      <c r="O1104" s="271"/>
      <c r="P1104" s="271"/>
      <c r="Q1104" s="271"/>
      <c r="R1104" s="271"/>
      <c r="S1104" s="271"/>
      <c r="T1104" s="272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73" t="s">
        <v>183</v>
      </c>
      <c r="AU1104" s="273" t="s">
        <v>85</v>
      </c>
      <c r="AV1104" s="15" t="s">
        <v>188</v>
      </c>
      <c r="AW1104" s="15" t="s">
        <v>32</v>
      </c>
      <c r="AX1104" s="15" t="s">
        <v>76</v>
      </c>
      <c r="AY1104" s="273" t="s">
        <v>174</v>
      </c>
    </row>
    <row r="1105" s="16" customFormat="1">
      <c r="A1105" s="16"/>
      <c r="B1105" s="274"/>
      <c r="C1105" s="275"/>
      <c r="D1105" s="243" t="s">
        <v>183</v>
      </c>
      <c r="E1105" s="276" t="s">
        <v>1</v>
      </c>
      <c r="F1105" s="277" t="s">
        <v>189</v>
      </c>
      <c r="G1105" s="275"/>
      <c r="H1105" s="278">
        <v>604.04999999999995</v>
      </c>
      <c r="I1105" s="279"/>
      <c r="J1105" s="275"/>
      <c r="K1105" s="275"/>
      <c r="L1105" s="280"/>
      <c r="M1105" s="281"/>
      <c r="N1105" s="282"/>
      <c r="O1105" s="282"/>
      <c r="P1105" s="282"/>
      <c r="Q1105" s="282"/>
      <c r="R1105" s="282"/>
      <c r="S1105" s="282"/>
      <c r="T1105" s="283"/>
      <c r="U1105" s="16"/>
      <c r="V1105" s="16"/>
      <c r="W1105" s="16"/>
      <c r="X1105" s="16"/>
      <c r="Y1105" s="16"/>
      <c r="Z1105" s="16"/>
      <c r="AA1105" s="16"/>
      <c r="AB1105" s="16"/>
      <c r="AC1105" s="16"/>
      <c r="AD1105" s="16"/>
      <c r="AE1105" s="16"/>
      <c r="AT1105" s="284" t="s">
        <v>183</v>
      </c>
      <c r="AU1105" s="284" t="s">
        <v>85</v>
      </c>
      <c r="AV1105" s="16" t="s">
        <v>181</v>
      </c>
      <c r="AW1105" s="16" t="s">
        <v>32</v>
      </c>
      <c r="AX1105" s="16" t="s">
        <v>83</v>
      </c>
      <c r="AY1105" s="284" t="s">
        <v>174</v>
      </c>
    </row>
    <row r="1106" s="2" customFormat="1" ht="24.15" customHeight="1">
      <c r="A1106" s="39"/>
      <c r="B1106" s="40"/>
      <c r="C1106" s="228" t="s">
        <v>1373</v>
      </c>
      <c r="D1106" s="228" t="s">
        <v>176</v>
      </c>
      <c r="E1106" s="229" t="s">
        <v>1374</v>
      </c>
      <c r="F1106" s="230" t="s">
        <v>1375</v>
      </c>
      <c r="G1106" s="231" t="s">
        <v>179</v>
      </c>
      <c r="H1106" s="232">
        <v>8.0999999999999996</v>
      </c>
      <c r="I1106" s="233"/>
      <c r="J1106" s="234">
        <f>ROUND(I1106*H1106,2)</f>
        <v>0</v>
      </c>
      <c r="K1106" s="230" t="s">
        <v>1</v>
      </c>
      <c r="L1106" s="45"/>
      <c r="M1106" s="235" t="s">
        <v>1</v>
      </c>
      <c r="N1106" s="236" t="s">
        <v>41</v>
      </c>
      <c r="O1106" s="92"/>
      <c r="P1106" s="237">
        <f>O1106*H1106</f>
        <v>0</v>
      </c>
      <c r="Q1106" s="237">
        <v>0.01023</v>
      </c>
      <c r="R1106" s="237">
        <f>Q1106*H1106</f>
        <v>0.082862999999999992</v>
      </c>
      <c r="S1106" s="237">
        <v>0.10000000000000001</v>
      </c>
      <c r="T1106" s="238">
        <f>S1106*H1106</f>
        <v>0.81000000000000005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39" t="s">
        <v>272</v>
      </c>
      <c r="AT1106" s="239" t="s">
        <v>176</v>
      </c>
      <c r="AU1106" s="239" t="s">
        <v>85</v>
      </c>
      <c r="AY1106" s="18" t="s">
        <v>174</v>
      </c>
      <c r="BE1106" s="240">
        <f>IF(N1106="základní",J1106,0)</f>
        <v>0</v>
      </c>
      <c r="BF1106" s="240">
        <f>IF(N1106="snížená",J1106,0)</f>
        <v>0</v>
      </c>
      <c r="BG1106" s="240">
        <f>IF(N1106="zákl. přenesená",J1106,0)</f>
        <v>0</v>
      </c>
      <c r="BH1106" s="240">
        <f>IF(N1106="sníž. přenesená",J1106,0)</f>
        <v>0</v>
      </c>
      <c r="BI1106" s="240">
        <f>IF(N1106="nulová",J1106,0)</f>
        <v>0</v>
      </c>
      <c r="BJ1106" s="18" t="s">
        <v>83</v>
      </c>
      <c r="BK1106" s="240">
        <f>ROUND(I1106*H1106,2)</f>
        <v>0</v>
      </c>
      <c r="BL1106" s="18" t="s">
        <v>272</v>
      </c>
      <c r="BM1106" s="239" t="s">
        <v>1376</v>
      </c>
    </row>
    <row r="1107" s="13" customFormat="1">
      <c r="A1107" s="13"/>
      <c r="B1107" s="241"/>
      <c r="C1107" s="242"/>
      <c r="D1107" s="243" t="s">
        <v>183</v>
      </c>
      <c r="E1107" s="244" t="s">
        <v>1</v>
      </c>
      <c r="F1107" s="245" t="s">
        <v>632</v>
      </c>
      <c r="G1107" s="242"/>
      <c r="H1107" s="244" t="s">
        <v>1</v>
      </c>
      <c r="I1107" s="246"/>
      <c r="J1107" s="242"/>
      <c r="K1107" s="242"/>
      <c r="L1107" s="247"/>
      <c r="M1107" s="248"/>
      <c r="N1107" s="249"/>
      <c r="O1107" s="249"/>
      <c r="P1107" s="249"/>
      <c r="Q1107" s="249"/>
      <c r="R1107" s="249"/>
      <c r="S1107" s="249"/>
      <c r="T1107" s="250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1" t="s">
        <v>183</v>
      </c>
      <c r="AU1107" s="251" t="s">
        <v>85</v>
      </c>
      <c r="AV1107" s="13" t="s">
        <v>83</v>
      </c>
      <c r="AW1107" s="13" t="s">
        <v>32</v>
      </c>
      <c r="AX1107" s="13" t="s">
        <v>76</v>
      </c>
      <c r="AY1107" s="251" t="s">
        <v>174</v>
      </c>
    </row>
    <row r="1108" s="14" customFormat="1">
      <c r="A1108" s="14"/>
      <c r="B1108" s="252"/>
      <c r="C1108" s="253"/>
      <c r="D1108" s="243" t="s">
        <v>183</v>
      </c>
      <c r="E1108" s="254" t="s">
        <v>1</v>
      </c>
      <c r="F1108" s="255" t="s">
        <v>1377</v>
      </c>
      <c r="G1108" s="253"/>
      <c r="H1108" s="256">
        <v>8.0999999999999996</v>
      </c>
      <c r="I1108" s="257"/>
      <c r="J1108" s="253"/>
      <c r="K1108" s="253"/>
      <c r="L1108" s="258"/>
      <c r="M1108" s="259"/>
      <c r="N1108" s="260"/>
      <c r="O1108" s="260"/>
      <c r="P1108" s="260"/>
      <c r="Q1108" s="260"/>
      <c r="R1108" s="260"/>
      <c r="S1108" s="260"/>
      <c r="T1108" s="261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2" t="s">
        <v>183</v>
      </c>
      <c r="AU1108" s="262" t="s">
        <v>85</v>
      </c>
      <c r="AV1108" s="14" t="s">
        <v>85</v>
      </c>
      <c r="AW1108" s="14" t="s">
        <v>32</v>
      </c>
      <c r="AX1108" s="14" t="s">
        <v>76</v>
      </c>
      <c r="AY1108" s="262" t="s">
        <v>174</v>
      </c>
    </row>
    <row r="1109" s="15" customFormat="1">
      <c r="A1109" s="15"/>
      <c r="B1109" s="263"/>
      <c r="C1109" s="264"/>
      <c r="D1109" s="243" t="s">
        <v>183</v>
      </c>
      <c r="E1109" s="265" t="s">
        <v>1</v>
      </c>
      <c r="F1109" s="266" t="s">
        <v>187</v>
      </c>
      <c r="G1109" s="264"/>
      <c r="H1109" s="267">
        <v>8.0999999999999996</v>
      </c>
      <c r="I1109" s="268"/>
      <c r="J1109" s="264"/>
      <c r="K1109" s="264"/>
      <c r="L1109" s="269"/>
      <c r="M1109" s="270"/>
      <c r="N1109" s="271"/>
      <c r="O1109" s="271"/>
      <c r="P1109" s="271"/>
      <c r="Q1109" s="271"/>
      <c r="R1109" s="271"/>
      <c r="S1109" s="271"/>
      <c r="T1109" s="272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73" t="s">
        <v>183</v>
      </c>
      <c r="AU1109" s="273" t="s">
        <v>85</v>
      </c>
      <c r="AV1109" s="15" t="s">
        <v>188</v>
      </c>
      <c r="AW1109" s="15" t="s">
        <v>32</v>
      </c>
      <c r="AX1109" s="15" t="s">
        <v>76</v>
      </c>
      <c r="AY1109" s="273" t="s">
        <v>174</v>
      </c>
    </row>
    <row r="1110" s="16" customFormat="1">
      <c r="A1110" s="16"/>
      <c r="B1110" s="274"/>
      <c r="C1110" s="275"/>
      <c r="D1110" s="243" t="s">
        <v>183</v>
      </c>
      <c r="E1110" s="276" t="s">
        <v>1</v>
      </c>
      <c r="F1110" s="277" t="s">
        <v>189</v>
      </c>
      <c r="G1110" s="275"/>
      <c r="H1110" s="278">
        <v>8.0999999999999996</v>
      </c>
      <c r="I1110" s="279"/>
      <c r="J1110" s="275"/>
      <c r="K1110" s="275"/>
      <c r="L1110" s="280"/>
      <c r="M1110" s="281"/>
      <c r="N1110" s="282"/>
      <c r="O1110" s="282"/>
      <c r="P1110" s="282"/>
      <c r="Q1110" s="282"/>
      <c r="R1110" s="282"/>
      <c r="S1110" s="282"/>
      <c r="T1110" s="283"/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T1110" s="284" t="s">
        <v>183</v>
      </c>
      <c r="AU1110" s="284" t="s">
        <v>85</v>
      </c>
      <c r="AV1110" s="16" t="s">
        <v>181</v>
      </c>
      <c r="AW1110" s="16" t="s">
        <v>32</v>
      </c>
      <c r="AX1110" s="16" t="s">
        <v>83</v>
      </c>
      <c r="AY1110" s="284" t="s">
        <v>174</v>
      </c>
    </row>
    <row r="1111" s="12" customFormat="1" ht="22.8" customHeight="1">
      <c r="A1111" s="12"/>
      <c r="B1111" s="212"/>
      <c r="C1111" s="213"/>
      <c r="D1111" s="214" t="s">
        <v>75</v>
      </c>
      <c r="E1111" s="226" t="s">
        <v>1378</v>
      </c>
      <c r="F1111" s="226" t="s">
        <v>1379</v>
      </c>
      <c r="G1111" s="213"/>
      <c r="H1111" s="213"/>
      <c r="I1111" s="216"/>
      <c r="J1111" s="227">
        <f>BK1111</f>
        <v>0</v>
      </c>
      <c r="K1111" s="213"/>
      <c r="L1111" s="218"/>
      <c r="M1111" s="219"/>
      <c r="N1111" s="220"/>
      <c r="O1111" s="220"/>
      <c r="P1111" s="221">
        <f>SUM(P1112:P1141)</f>
        <v>0</v>
      </c>
      <c r="Q1111" s="220"/>
      <c r="R1111" s="221">
        <f>SUM(R1112:R1141)</f>
        <v>0.36252400000000007</v>
      </c>
      <c r="S1111" s="220"/>
      <c r="T1111" s="222">
        <f>SUM(T1112:T1141)</f>
        <v>0.043480599999999994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23" t="s">
        <v>85</v>
      </c>
      <c r="AT1111" s="224" t="s">
        <v>75</v>
      </c>
      <c r="AU1111" s="224" t="s">
        <v>83</v>
      </c>
      <c r="AY1111" s="223" t="s">
        <v>174</v>
      </c>
      <c r="BK1111" s="225">
        <f>SUM(BK1112:BK1141)</f>
        <v>0</v>
      </c>
    </row>
    <row r="1112" s="2" customFormat="1" ht="24.15" customHeight="1">
      <c r="A1112" s="39"/>
      <c r="B1112" s="40"/>
      <c r="C1112" s="228" t="s">
        <v>1380</v>
      </c>
      <c r="D1112" s="228" t="s">
        <v>176</v>
      </c>
      <c r="E1112" s="229" t="s">
        <v>1381</v>
      </c>
      <c r="F1112" s="230" t="s">
        <v>1382</v>
      </c>
      <c r="G1112" s="231" t="s">
        <v>179</v>
      </c>
      <c r="H1112" s="232">
        <v>444.52800000000002</v>
      </c>
      <c r="I1112" s="233"/>
      <c r="J1112" s="234">
        <f>ROUND(I1112*H1112,2)</f>
        <v>0</v>
      </c>
      <c r="K1112" s="230" t="s">
        <v>180</v>
      </c>
      <c r="L1112" s="45"/>
      <c r="M1112" s="235" t="s">
        <v>1</v>
      </c>
      <c r="N1112" s="236" t="s">
        <v>41</v>
      </c>
      <c r="O1112" s="92"/>
      <c r="P1112" s="237">
        <f>O1112*H1112</f>
        <v>0</v>
      </c>
      <c r="Q1112" s="237">
        <v>0</v>
      </c>
      <c r="R1112" s="237">
        <f>Q1112*H1112</f>
        <v>0</v>
      </c>
      <c r="S1112" s="237">
        <v>0</v>
      </c>
      <c r="T1112" s="238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9" t="s">
        <v>272</v>
      </c>
      <c r="AT1112" s="239" t="s">
        <v>176</v>
      </c>
      <c r="AU1112" s="239" t="s">
        <v>85</v>
      </c>
      <c r="AY1112" s="18" t="s">
        <v>174</v>
      </c>
      <c r="BE1112" s="240">
        <f>IF(N1112="základní",J1112,0)</f>
        <v>0</v>
      </c>
      <c r="BF1112" s="240">
        <f>IF(N1112="snížená",J1112,0)</f>
        <v>0</v>
      </c>
      <c r="BG1112" s="240">
        <f>IF(N1112="zákl. přenesená",J1112,0)</f>
        <v>0</v>
      </c>
      <c r="BH1112" s="240">
        <f>IF(N1112="sníž. přenesená",J1112,0)</f>
        <v>0</v>
      </c>
      <c r="BI1112" s="240">
        <f>IF(N1112="nulová",J1112,0)</f>
        <v>0</v>
      </c>
      <c r="BJ1112" s="18" t="s">
        <v>83</v>
      </c>
      <c r="BK1112" s="240">
        <f>ROUND(I1112*H1112,2)</f>
        <v>0</v>
      </c>
      <c r="BL1112" s="18" t="s">
        <v>272</v>
      </c>
      <c r="BM1112" s="239" t="s">
        <v>1383</v>
      </c>
    </row>
    <row r="1113" s="14" customFormat="1">
      <c r="A1113" s="14"/>
      <c r="B1113" s="252"/>
      <c r="C1113" s="253"/>
      <c r="D1113" s="243" t="s">
        <v>183</v>
      </c>
      <c r="E1113" s="254" t="s">
        <v>1</v>
      </c>
      <c r="F1113" s="255" t="s">
        <v>115</v>
      </c>
      <c r="G1113" s="253"/>
      <c r="H1113" s="256">
        <v>140.25999999999999</v>
      </c>
      <c r="I1113" s="257"/>
      <c r="J1113" s="253"/>
      <c r="K1113" s="253"/>
      <c r="L1113" s="258"/>
      <c r="M1113" s="259"/>
      <c r="N1113" s="260"/>
      <c r="O1113" s="260"/>
      <c r="P1113" s="260"/>
      <c r="Q1113" s="260"/>
      <c r="R1113" s="260"/>
      <c r="S1113" s="260"/>
      <c r="T1113" s="261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2" t="s">
        <v>183</v>
      </c>
      <c r="AU1113" s="262" t="s">
        <v>85</v>
      </c>
      <c r="AV1113" s="14" t="s">
        <v>85</v>
      </c>
      <c r="AW1113" s="14" t="s">
        <v>32</v>
      </c>
      <c r="AX1113" s="14" t="s">
        <v>76</v>
      </c>
      <c r="AY1113" s="262" t="s">
        <v>174</v>
      </c>
    </row>
    <row r="1114" s="14" customFormat="1">
      <c r="A1114" s="14"/>
      <c r="B1114" s="252"/>
      <c r="C1114" s="253"/>
      <c r="D1114" s="243" t="s">
        <v>183</v>
      </c>
      <c r="E1114" s="254" t="s">
        <v>1</v>
      </c>
      <c r="F1114" s="255" t="s">
        <v>1384</v>
      </c>
      <c r="G1114" s="253"/>
      <c r="H1114" s="256">
        <v>2.7000000000000002</v>
      </c>
      <c r="I1114" s="257"/>
      <c r="J1114" s="253"/>
      <c r="K1114" s="253"/>
      <c r="L1114" s="258"/>
      <c r="M1114" s="259"/>
      <c r="N1114" s="260"/>
      <c r="O1114" s="260"/>
      <c r="P1114" s="260"/>
      <c r="Q1114" s="260"/>
      <c r="R1114" s="260"/>
      <c r="S1114" s="260"/>
      <c r="T1114" s="261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2" t="s">
        <v>183</v>
      </c>
      <c r="AU1114" s="262" t="s">
        <v>85</v>
      </c>
      <c r="AV1114" s="14" t="s">
        <v>85</v>
      </c>
      <c r="AW1114" s="14" t="s">
        <v>32</v>
      </c>
      <c r="AX1114" s="14" t="s">
        <v>76</v>
      </c>
      <c r="AY1114" s="262" t="s">
        <v>174</v>
      </c>
    </row>
    <row r="1115" s="14" customFormat="1">
      <c r="A1115" s="14"/>
      <c r="B1115" s="252"/>
      <c r="C1115" s="253"/>
      <c r="D1115" s="243" t="s">
        <v>183</v>
      </c>
      <c r="E1115" s="254" t="s">
        <v>1</v>
      </c>
      <c r="F1115" s="255" t="s">
        <v>1385</v>
      </c>
      <c r="G1115" s="253"/>
      <c r="H1115" s="256">
        <v>7.5599999999999996</v>
      </c>
      <c r="I1115" s="257"/>
      <c r="J1115" s="253"/>
      <c r="K1115" s="253"/>
      <c r="L1115" s="258"/>
      <c r="M1115" s="259"/>
      <c r="N1115" s="260"/>
      <c r="O1115" s="260"/>
      <c r="P1115" s="260"/>
      <c r="Q1115" s="260"/>
      <c r="R1115" s="260"/>
      <c r="S1115" s="260"/>
      <c r="T1115" s="261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62" t="s">
        <v>183</v>
      </c>
      <c r="AU1115" s="262" t="s">
        <v>85</v>
      </c>
      <c r="AV1115" s="14" t="s">
        <v>85</v>
      </c>
      <c r="AW1115" s="14" t="s">
        <v>32</v>
      </c>
      <c r="AX1115" s="14" t="s">
        <v>76</v>
      </c>
      <c r="AY1115" s="262" t="s">
        <v>174</v>
      </c>
    </row>
    <row r="1116" s="14" customFormat="1">
      <c r="A1116" s="14"/>
      <c r="B1116" s="252"/>
      <c r="C1116" s="253"/>
      <c r="D1116" s="243" t="s">
        <v>183</v>
      </c>
      <c r="E1116" s="254" t="s">
        <v>1</v>
      </c>
      <c r="F1116" s="255" t="s">
        <v>123</v>
      </c>
      <c r="G1116" s="253"/>
      <c r="H1116" s="256">
        <v>65.974999999999994</v>
      </c>
      <c r="I1116" s="257"/>
      <c r="J1116" s="253"/>
      <c r="K1116" s="253"/>
      <c r="L1116" s="258"/>
      <c r="M1116" s="259"/>
      <c r="N1116" s="260"/>
      <c r="O1116" s="260"/>
      <c r="P1116" s="260"/>
      <c r="Q1116" s="260"/>
      <c r="R1116" s="260"/>
      <c r="S1116" s="260"/>
      <c r="T1116" s="261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2" t="s">
        <v>183</v>
      </c>
      <c r="AU1116" s="262" t="s">
        <v>85</v>
      </c>
      <c r="AV1116" s="14" t="s">
        <v>85</v>
      </c>
      <c r="AW1116" s="14" t="s">
        <v>32</v>
      </c>
      <c r="AX1116" s="14" t="s">
        <v>76</v>
      </c>
      <c r="AY1116" s="262" t="s">
        <v>174</v>
      </c>
    </row>
    <row r="1117" s="14" customFormat="1">
      <c r="A1117" s="14"/>
      <c r="B1117" s="252"/>
      <c r="C1117" s="253"/>
      <c r="D1117" s="243" t="s">
        <v>183</v>
      </c>
      <c r="E1117" s="254" t="s">
        <v>1</v>
      </c>
      <c r="F1117" s="255" t="s">
        <v>127</v>
      </c>
      <c r="G1117" s="253"/>
      <c r="H1117" s="256">
        <v>0</v>
      </c>
      <c r="I1117" s="257"/>
      <c r="J1117" s="253"/>
      <c r="K1117" s="253"/>
      <c r="L1117" s="258"/>
      <c r="M1117" s="259"/>
      <c r="N1117" s="260"/>
      <c r="O1117" s="260"/>
      <c r="P1117" s="260"/>
      <c r="Q1117" s="260"/>
      <c r="R1117" s="260"/>
      <c r="S1117" s="260"/>
      <c r="T1117" s="261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62" t="s">
        <v>183</v>
      </c>
      <c r="AU1117" s="262" t="s">
        <v>85</v>
      </c>
      <c r="AV1117" s="14" t="s">
        <v>85</v>
      </c>
      <c r="AW1117" s="14" t="s">
        <v>32</v>
      </c>
      <c r="AX1117" s="14" t="s">
        <v>76</v>
      </c>
      <c r="AY1117" s="262" t="s">
        <v>174</v>
      </c>
    </row>
    <row r="1118" s="14" customFormat="1">
      <c r="A1118" s="14"/>
      <c r="B1118" s="252"/>
      <c r="C1118" s="253"/>
      <c r="D1118" s="243" t="s">
        <v>183</v>
      </c>
      <c r="E1118" s="254" t="s">
        <v>1</v>
      </c>
      <c r="F1118" s="255" t="s">
        <v>1386</v>
      </c>
      <c r="G1118" s="253"/>
      <c r="H1118" s="256">
        <v>228.03299999999999</v>
      </c>
      <c r="I1118" s="257"/>
      <c r="J1118" s="253"/>
      <c r="K1118" s="253"/>
      <c r="L1118" s="258"/>
      <c r="M1118" s="259"/>
      <c r="N1118" s="260"/>
      <c r="O1118" s="260"/>
      <c r="P1118" s="260"/>
      <c r="Q1118" s="260"/>
      <c r="R1118" s="260"/>
      <c r="S1118" s="260"/>
      <c r="T1118" s="261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2" t="s">
        <v>183</v>
      </c>
      <c r="AU1118" s="262" t="s">
        <v>85</v>
      </c>
      <c r="AV1118" s="14" t="s">
        <v>85</v>
      </c>
      <c r="AW1118" s="14" t="s">
        <v>32</v>
      </c>
      <c r="AX1118" s="14" t="s">
        <v>76</v>
      </c>
      <c r="AY1118" s="262" t="s">
        <v>174</v>
      </c>
    </row>
    <row r="1119" s="15" customFormat="1">
      <c r="A1119" s="15"/>
      <c r="B1119" s="263"/>
      <c r="C1119" s="264"/>
      <c r="D1119" s="243" t="s">
        <v>183</v>
      </c>
      <c r="E1119" s="265" t="s">
        <v>1</v>
      </c>
      <c r="F1119" s="266" t="s">
        <v>187</v>
      </c>
      <c r="G1119" s="264"/>
      <c r="H1119" s="267">
        <v>444.52800000000002</v>
      </c>
      <c r="I1119" s="268"/>
      <c r="J1119" s="264"/>
      <c r="K1119" s="264"/>
      <c r="L1119" s="269"/>
      <c r="M1119" s="270"/>
      <c r="N1119" s="271"/>
      <c r="O1119" s="271"/>
      <c r="P1119" s="271"/>
      <c r="Q1119" s="271"/>
      <c r="R1119" s="271"/>
      <c r="S1119" s="271"/>
      <c r="T1119" s="272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73" t="s">
        <v>183</v>
      </c>
      <c r="AU1119" s="273" t="s">
        <v>85</v>
      </c>
      <c r="AV1119" s="15" t="s">
        <v>188</v>
      </c>
      <c r="AW1119" s="15" t="s">
        <v>32</v>
      </c>
      <c r="AX1119" s="15" t="s">
        <v>76</v>
      </c>
      <c r="AY1119" s="273" t="s">
        <v>174</v>
      </c>
    </row>
    <row r="1120" s="16" customFormat="1">
      <c r="A1120" s="16"/>
      <c r="B1120" s="274"/>
      <c r="C1120" s="275"/>
      <c r="D1120" s="243" t="s">
        <v>183</v>
      </c>
      <c r="E1120" s="276" t="s">
        <v>1</v>
      </c>
      <c r="F1120" s="277" t="s">
        <v>189</v>
      </c>
      <c r="G1120" s="275"/>
      <c r="H1120" s="278">
        <v>444.52800000000002</v>
      </c>
      <c r="I1120" s="279"/>
      <c r="J1120" s="275"/>
      <c r="K1120" s="275"/>
      <c r="L1120" s="280"/>
      <c r="M1120" s="281"/>
      <c r="N1120" s="282"/>
      <c r="O1120" s="282"/>
      <c r="P1120" s="282"/>
      <c r="Q1120" s="282"/>
      <c r="R1120" s="282"/>
      <c r="S1120" s="282"/>
      <c r="T1120" s="283"/>
      <c r="U1120" s="16"/>
      <c r="V1120" s="16"/>
      <c r="W1120" s="16"/>
      <c r="X1120" s="16"/>
      <c r="Y1120" s="16"/>
      <c r="Z1120" s="16"/>
      <c r="AA1120" s="16"/>
      <c r="AB1120" s="16"/>
      <c r="AC1120" s="16"/>
      <c r="AD1120" s="16"/>
      <c r="AE1120" s="16"/>
      <c r="AT1120" s="284" t="s">
        <v>183</v>
      </c>
      <c r="AU1120" s="284" t="s">
        <v>85</v>
      </c>
      <c r="AV1120" s="16" t="s">
        <v>181</v>
      </c>
      <c r="AW1120" s="16" t="s">
        <v>32</v>
      </c>
      <c r="AX1120" s="16" t="s">
        <v>83</v>
      </c>
      <c r="AY1120" s="284" t="s">
        <v>174</v>
      </c>
    </row>
    <row r="1121" s="2" customFormat="1" ht="16.5" customHeight="1">
      <c r="A1121" s="39"/>
      <c r="B1121" s="40"/>
      <c r="C1121" s="228" t="s">
        <v>1387</v>
      </c>
      <c r="D1121" s="228" t="s">
        <v>176</v>
      </c>
      <c r="E1121" s="229" t="s">
        <v>1388</v>
      </c>
      <c r="F1121" s="230" t="s">
        <v>1389</v>
      </c>
      <c r="G1121" s="231" t="s">
        <v>179</v>
      </c>
      <c r="H1121" s="232">
        <v>140.25999999999999</v>
      </c>
      <c r="I1121" s="233"/>
      <c r="J1121" s="234">
        <f>ROUND(I1121*H1121,2)</f>
        <v>0</v>
      </c>
      <c r="K1121" s="230" t="s">
        <v>180</v>
      </c>
      <c r="L1121" s="45"/>
      <c r="M1121" s="235" t="s">
        <v>1</v>
      </c>
      <c r="N1121" s="236" t="s">
        <v>41</v>
      </c>
      <c r="O1121" s="92"/>
      <c r="P1121" s="237">
        <f>O1121*H1121</f>
        <v>0</v>
      </c>
      <c r="Q1121" s="237">
        <v>0.001</v>
      </c>
      <c r="R1121" s="237">
        <f>Q1121*H1121</f>
        <v>0.14026</v>
      </c>
      <c r="S1121" s="237">
        <v>0.00031</v>
      </c>
      <c r="T1121" s="238">
        <f>S1121*H1121</f>
        <v>0.043480599999999994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9" t="s">
        <v>272</v>
      </c>
      <c r="AT1121" s="239" t="s">
        <v>176</v>
      </c>
      <c r="AU1121" s="239" t="s">
        <v>85</v>
      </c>
      <c r="AY1121" s="18" t="s">
        <v>174</v>
      </c>
      <c r="BE1121" s="240">
        <f>IF(N1121="základní",J1121,0)</f>
        <v>0</v>
      </c>
      <c r="BF1121" s="240">
        <f>IF(N1121="snížená",J1121,0)</f>
        <v>0</v>
      </c>
      <c r="BG1121" s="240">
        <f>IF(N1121="zákl. přenesená",J1121,0)</f>
        <v>0</v>
      </c>
      <c r="BH1121" s="240">
        <f>IF(N1121="sníž. přenesená",J1121,0)</f>
        <v>0</v>
      </c>
      <c r="BI1121" s="240">
        <f>IF(N1121="nulová",J1121,0)</f>
        <v>0</v>
      </c>
      <c r="BJ1121" s="18" t="s">
        <v>83</v>
      </c>
      <c r="BK1121" s="240">
        <f>ROUND(I1121*H1121,2)</f>
        <v>0</v>
      </c>
      <c r="BL1121" s="18" t="s">
        <v>272</v>
      </c>
      <c r="BM1121" s="239" t="s">
        <v>1390</v>
      </c>
    </row>
    <row r="1122" s="14" customFormat="1">
      <c r="A1122" s="14"/>
      <c r="B1122" s="252"/>
      <c r="C1122" s="253"/>
      <c r="D1122" s="243" t="s">
        <v>183</v>
      </c>
      <c r="E1122" s="254" t="s">
        <v>1</v>
      </c>
      <c r="F1122" s="255" t="s">
        <v>115</v>
      </c>
      <c r="G1122" s="253"/>
      <c r="H1122" s="256">
        <v>140.25999999999999</v>
      </c>
      <c r="I1122" s="257"/>
      <c r="J1122" s="253"/>
      <c r="K1122" s="253"/>
      <c r="L1122" s="258"/>
      <c r="M1122" s="259"/>
      <c r="N1122" s="260"/>
      <c r="O1122" s="260"/>
      <c r="P1122" s="260"/>
      <c r="Q1122" s="260"/>
      <c r="R1122" s="260"/>
      <c r="S1122" s="260"/>
      <c r="T1122" s="261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2" t="s">
        <v>183</v>
      </c>
      <c r="AU1122" s="262" t="s">
        <v>85</v>
      </c>
      <c r="AV1122" s="14" t="s">
        <v>85</v>
      </c>
      <c r="AW1122" s="14" t="s">
        <v>32</v>
      </c>
      <c r="AX1122" s="14" t="s">
        <v>76</v>
      </c>
      <c r="AY1122" s="262" t="s">
        <v>174</v>
      </c>
    </row>
    <row r="1123" s="16" customFormat="1">
      <c r="A1123" s="16"/>
      <c r="B1123" s="274"/>
      <c r="C1123" s="275"/>
      <c r="D1123" s="243" t="s">
        <v>183</v>
      </c>
      <c r="E1123" s="276" t="s">
        <v>1</v>
      </c>
      <c r="F1123" s="277" t="s">
        <v>189</v>
      </c>
      <c r="G1123" s="275"/>
      <c r="H1123" s="278">
        <v>140.25999999999999</v>
      </c>
      <c r="I1123" s="279"/>
      <c r="J1123" s="275"/>
      <c r="K1123" s="275"/>
      <c r="L1123" s="280"/>
      <c r="M1123" s="281"/>
      <c r="N1123" s="282"/>
      <c r="O1123" s="282"/>
      <c r="P1123" s="282"/>
      <c r="Q1123" s="282"/>
      <c r="R1123" s="282"/>
      <c r="S1123" s="282"/>
      <c r="T1123" s="283"/>
      <c r="U1123" s="16"/>
      <c r="V1123" s="16"/>
      <c r="W1123" s="16"/>
      <c r="X1123" s="16"/>
      <c r="Y1123" s="16"/>
      <c r="Z1123" s="16"/>
      <c r="AA1123" s="16"/>
      <c r="AB1123" s="16"/>
      <c r="AC1123" s="16"/>
      <c r="AD1123" s="16"/>
      <c r="AE1123" s="16"/>
      <c r="AT1123" s="284" t="s">
        <v>183</v>
      </c>
      <c r="AU1123" s="284" t="s">
        <v>85</v>
      </c>
      <c r="AV1123" s="16" t="s">
        <v>181</v>
      </c>
      <c r="AW1123" s="16" t="s">
        <v>32</v>
      </c>
      <c r="AX1123" s="16" t="s">
        <v>83</v>
      </c>
      <c r="AY1123" s="284" t="s">
        <v>174</v>
      </c>
    </row>
    <row r="1124" s="2" customFormat="1" ht="24.15" customHeight="1">
      <c r="A1124" s="39"/>
      <c r="B1124" s="40"/>
      <c r="C1124" s="228" t="s">
        <v>1391</v>
      </c>
      <c r="D1124" s="228" t="s">
        <v>176</v>
      </c>
      <c r="E1124" s="229" t="s">
        <v>1392</v>
      </c>
      <c r="F1124" s="230" t="s">
        <v>1393</v>
      </c>
      <c r="G1124" s="231" t="s">
        <v>179</v>
      </c>
      <c r="H1124" s="232">
        <v>444.52800000000002</v>
      </c>
      <c r="I1124" s="233"/>
      <c r="J1124" s="234">
        <f>ROUND(I1124*H1124,2)</f>
        <v>0</v>
      </c>
      <c r="K1124" s="230" t="s">
        <v>180</v>
      </c>
      <c r="L1124" s="45"/>
      <c r="M1124" s="235" t="s">
        <v>1</v>
      </c>
      <c r="N1124" s="236" t="s">
        <v>41</v>
      </c>
      <c r="O1124" s="92"/>
      <c r="P1124" s="237">
        <f>O1124*H1124</f>
        <v>0</v>
      </c>
      <c r="Q1124" s="237">
        <v>0.00021000000000000001</v>
      </c>
      <c r="R1124" s="237">
        <f>Q1124*H1124</f>
        <v>0.093350880000000011</v>
      </c>
      <c r="S1124" s="237">
        <v>0</v>
      </c>
      <c r="T1124" s="238">
        <f>S1124*H1124</f>
        <v>0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39" t="s">
        <v>272</v>
      </c>
      <c r="AT1124" s="239" t="s">
        <v>176</v>
      </c>
      <c r="AU1124" s="239" t="s">
        <v>85</v>
      </c>
      <c r="AY1124" s="18" t="s">
        <v>174</v>
      </c>
      <c r="BE1124" s="240">
        <f>IF(N1124="základní",J1124,0)</f>
        <v>0</v>
      </c>
      <c r="BF1124" s="240">
        <f>IF(N1124="snížená",J1124,0)</f>
        <v>0</v>
      </c>
      <c r="BG1124" s="240">
        <f>IF(N1124="zákl. přenesená",J1124,0)</f>
        <v>0</v>
      </c>
      <c r="BH1124" s="240">
        <f>IF(N1124="sníž. přenesená",J1124,0)</f>
        <v>0</v>
      </c>
      <c r="BI1124" s="240">
        <f>IF(N1124="nulová",J1124,0)</f>
        <v>0</v>
      </c>
      <c r="BJ1124" s="18" t="s">
        <v>83</v>
      </c>
      <c r="BK1124" s="240">
        <f>ROUND(I1124*H1124,2)</f>
        <v>0</v>
      </c>
      <c r="BL1124" s="18" t="s">
        <v>272</v>
      </c>
      <c r="BM1124" s="239" t="s">
        <v>1394</v>
      </c>
    </row>
    <row r="1125" s="14" customFormat="1">
      <c r="A1125" s="14"/>
      <c r="B1125" s="252"/>
      <c r="C1125" s="253"/>
      <c r="D1125" s="243" t="s">
        <v>183</v>
      </c>
      <c r="E1125" s="254" t="s">
        <v>1</v>
      </c>
      <c r="F1125" s="255" t="s">
        <v>115</v>
      </c>
      <c r="G1125" s="253"/>
      <c r="H1125" s="256">
        <v>140.25999999999999</v>
      </c>
      <c r="I1125" s="257"/>
      <c r="J1125" s="253"/>
      <c r="K1125" s="253"/>
      <c r="L1125" s="258"/>
      <c r="M1125" s="259"/>
      <c r="N1125" s="260"/>
      <c r="O1125" s="260"/>
      <c r="P1125" s="260"/>
      <c r="Q1125" s="260"/>
      <c r="R1125" s="260"/>
      <c r="S1125" s="260"/>
      <c r="T1125" s="261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62" t="s">
        <v>183</v>
      </c>
      <c r="AU1125" s="262" t="s">
        <v>85</v>
      </c>
      <c r="AV1125" s="14" t="s">
        <v>85</v>
      </c>
      <c r="AW1125" s="14" t="s">
        <v>32</v>
      </c>
      <c r="AX1125" s="14" t="s">
        <v>76</v>
      </c>
      <c r="AY1125" s="262" t="s">
        <v>174</v>
      </c>
    </row>
    <row r="1126" s="14" customFormat="1">
      <c r="A1126" s="14"/>
      <c r="B1126" s="252"/>
      <c r="C1126" s="253"/>
      <c r="D1126" s="243" t="s">
        <v>183</v>
      </c>
      <c r="E1126" s="254" t="s">
        <v>1</v>
      </c>
      <c r="F1126" s="255" t="s">
        <v>127</v>
      </c>
      <c r="G1126" s="253"/>
      <c r="H1126" s="256">
        <v>0</v>
      </c>
      <c r="I1126" s="257"/>
      <c r="J1126" s="253"/>
      <c r="K1126" s="253"/>
      <c r="L1126" s="258"/>
      <c r="M1126" s="259"/>
      <c r="N1126" s="260"/>
      <c r="O1126" s="260"/>
      <c r="P1126" s="260"/>
      <c r="Q1126" s="260"/>
      <c r="R1126" s="260"/>
      <c r="S1126" s="260"/>
      <c r="T1126" s="261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2" t="s">
        <v>183</v>
      </c>
      <c r="AU1126" s="262" t="s">
        <v>85</v>
      </c>
      <c r="AV1126" s="14" t="s">
        <v>85</v>
      </c>
      <c r="AW1126" s="14" t="s">
        <v>32</v>
      </c>
      <c r="AX1126" s="14" t="s">
        <v>76</v>
      </c>
      <c r="AY1126" s="262" t="s">
        <v>174</v>
      </c>
    </row>
    <row r="1127" s="14" customFormat="1">
      <c r="A1127" s="14"/>
      <c r="B1127" s="252"/>
      <c r="C1127" s="253"/>
      <c r="D1127" s="243" t="s">
        <v>183</v>
      </c>
      <c r="E1127" s="254" t="s">
        <v>1</v>
      </c>
      <c r="F1127" s="255" t="s">
        <v>1384</v>
      </c>
      <c r="G1127" s="253"/>
      <c r="H1127" s="256">
        <v>2.7000000000000002</v>
      </c>
      <c r="I1127" s="257"/>
      <c r="J1127" s="253"/>
      <c r="K1127" s="253"/>
      <c r="L1127" s="258"/>
      <c r="M1127" s="259"/>
      <c r="N1127" s="260"/>
      <c r="O1127" s="260"/>
      <c r="P1127" s="260"/>
      <c r="Q1127" s="260"/>
      <c r="R1127" s="260"/>
      <c r="S1127" s="260"/>
      <c r="T1127" s="261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2" t="s">
        <v>183</v>
      </c>
      <c r="AU1127" s="262" t="s">
        <v>85</v>
      </c>
      <c r="AV1127" s="14" t="s">
        <v>85</v>
      </c>
      <c r="AW1127" s="14" t="s">
        <v>32</v>
      </c>
      <c r="AX1127" s="14" t="s">
        <v>76</v>
      </c>
      <c r="AY1127" s="262" t="s">
        <v>174</v>
      </c>
    </row>
    <row r="1128" s="14" customFormat="1">
      <c r="A1128" s="14"/>
      <c r="B1128" s="252"/>
      <c r="C1128" s="253"/>
      <c r="D1128" s="243" t="s">
        <v>183</v>
      </c>
      <c r="E1128" s="254" t="s">
        <v>1</v>
      </c>
      <c r="F1128" s="255" t="s">
        <v>1385</v>
      </c>
      <c r="G1128" s="253"/>
      <c r="H1128" s="256">
        <v>7.5599999999999996</v>
      </c>
      <c r="I1128" s="257"/>
      <c r="J1128" s="253"/>
      <c r="K1128" s="253"/>
      <c r="L1128" s="258"/>
      <c r="M1128" s="259"/>
      <c r="N1128" s="260"/>
      <c r="O1128" s="260"/>
      <c r="P1128" s="260"/>
      <c r="Q1128" s="260"/>
      <c r="R1128" s="260"/>
      <c r="S1128" s="260"/>
      <c r="T1128" s="261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62" t="s">
        <v>183</v>
      </c>
      <c r="AU1128" s="262" t="s">
        <v>85</v>
      </c>
      <c r="AV1128" s="14" t="s">
        <v>85</v>
      </c>
      <c r="AW1128" s="14" t="s">
        <v>32</v>
      </c>
      <c r="AX1128" s="14" t="s">
        <v>76</v>
      </c>
      <c r="AY1128" s="262" t="s">
        <v>174</v>
      </c>
    </row>
    <row r="1129" s="14" customFormat="1">
      <c r="A1129" s="14"/>
      <c r="B1129" s="252"/>
      <c r="C1129" s="253"/>
      <c r="D1129" s="243" t="s">
        <v>183</v>
      </c>
      <c r="E1129" s="254" t="s">
        <v>1</v>
      </c>
      <c r="F1129" s="255" t="s">
        <v>123</v>
      </c>
      <c r="G1129" s="253"/>
      <c r="H1129" s="256">
        <v>65.974999999999994</v>
      </c>
      <c r="I1129" s="257"/>
      <c r="J1129" s="253"/>
      <c r="K1129" s="253"/>
      <c r="L1129" s="258"/>
      <c r="M1129" s="259"/>
      <c r="N1129" s="260"/>
      <c r="O1129" s="260"/>
      <c r="P1129" s="260"/>
      <c r="Q1129" s="260"/>
      <c r="R1129" s="260"/>
      <c r="S1129" s="260"/>
      <c r="T1129" s="261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2" t="s">
        <v>183</v>
      </c>
      <c r="AU1129" s="262" t="s">
        <v>85</v>
      </c>
      <c r="AV1129" s="14" t="s">
        <v>85</v>
      </c>
      <c r="AW1129" s="14" t="s">
        <v>32</v>
      </c>
      <c r="AX1129" s="14" t="s">
        <v>76</v>
      </c>
      <c r="AY1129" s="262" t="s">
        <v>174</v>
      </c>
    </row>
    <row r="1130" s="14" customFormat="1">
      <c r="A1130" s="14"/>
      <c r="B1130" s="252"/>
      <c r="C1130" s="253"/>
      <c r="D1130" s="243" t="s">
        <v>183</v>
      </c>
      <c r="E1130" s="254" t="s">
        <v>1</v>
      </c>
      <c r="F1130" s="255" t="s">
        <v>1386</v>
      </c>
      <c r="G1130" s="253"/>
      <c r="H1130" s="256">
        <v>228.03299999999999</v>
      </c>
      <c r="I1130" s="257"/>
      <c r="J1130" s="253"/>
      <c r="K1130" s="253"/>
      <c r="L1130" s="258"/>
      <c r="M1130" s="259"/>
      <c r="N1130" s="260"/>
      <c r="O1130" s="260"/>
      <c r="P1130" s="260"/>
      <c r="Q1130" s="260"/>
      <c r="R1130" s="260"/>
      <c r="S1130" s="260"/>
      <c r="T1130" s="26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2" t="s">
        <v>183</v>
      </c>
      <c r="AU1130" s="262" t="s">
        <v>85</v>
      </c>
      <c r="AV1130" s="14" t="s">
        <v>85</v>
      </c>
      <c r="AW1130" s="14" t="s">
        <v>32</v>
      </c>
      <c r="AX1130" s="14" t="s">
        <v>76</v>
      </c>
      <c r="AY1130" s="262" t="s">
        <v>174</v>
      </c>
    </row>
    <row r="1131" s="15" customFormat="1">
      <c r="A1131" s="15"/>
      <c r="B1131" s="263"/>
      <c r="C1131" s="264"/>
      <c r="D1131" s="243" t="s">
        <v>183</v>
      </c>
      <c r="E1131" s="265" t="s">
        <v>1</v>
      </c>
      <c r="F1131" s="266" t="s">
        <v>187</v>
      </c>
      <c r="G1131" s="264"/>
      <c r="H1131" s="267">
        <v>444.52800000000002</v>
      </c>
      <c r="I1131" s="268"/>
      <c r="J1131" s="264"/>
      <c r="K1131" s="264"/>
      <c r="L1131" s="269"/>
      <c r="M1131" s="270"/>
      <c r="N1131" s="271"/>
      <c r="O1131" s="271"/>
      <c r="P1131" s="271"/>
      <c r="Q1131" s="271"/>
      <c r="R1131" s="271"/>
      <c r="S1131" s="271"/>
      <c r="T1131" s="272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73" t="s">
        <v>183</v>
      </c>
      <c r="AU1131" s="273" t="s">
        <v>85</v>
      </c>
      <c r="AV1131" s="15" t="s">
        <v>188</v>
      </c>
      <c r="AW1131" s="15" t="s">
        <v>32</v>
      </c>
      <c r="AX1131" s="15" t="s">
        <v>76</v>
      </c>
      <c r="AY1131" s="273" t="s">
        <v>174</v>
      </c>
    </row>
    <row r="1132" s="16" customFormat="1">
      <c r="A1132" s="16"/>
      <c r="B1132" s="274"/>
      <c r="C1132" s="275"/>
      <c r="D1132" s="243" t="s">
        <v>183</v>
      </c>
      <c r="E1132" s="276" t="s">
        <v>1</v>
      </c>
      <c r="F1132" s="277" t="s">
        <v>189</v>
      </c>
      <c r="G1132" s="275"/>
      <c r="H1132" s="278">
        <v>444.52800000000002</v>
      </c>
      <c r="I1132" s="279"/>
      <c r="J1132" s="275"/>
      <c r="K1132" s="275"/>
      <c r="L1132" s="280"/>
      <c r="M1132" s="281"/>
      <c r="N1132" s="282"/>
      <c r="O1132" s="282"/>
      <c r="P1132" s="282"/>
      <c r="Q1132" s="282"/>
      <c r="R1132" s="282"/>
      <c r="S1132" s="282"/>
      <c r="T1132" s="283"/>
      <c r="U1132" s="16"/>
      <c r="V1132" s="16"/>
      <c r="W1132" s="16"/>
      <c r="X1132" s="16"/>
      <c r="Y1132" s="16"/>
      <c r="Z1132" s="16"/>
      <c r="AA1132" s="16"/>
      <c r="AB1132" s="16"/>
      <c r="AC1132" s="16"/>
      <c r="AD1132" s="16"/>
      <c r="AE1132" s="16"/>
      <c r="AT1132" s="284" t="s">
        <v>183</v>
      </c>
      <c r="AU1132" s="284" t="s">
        <v>85</v>
      </c>
      <c r="AV1132" s="16" t="s">
        <v>181</v>
      </c>
      <c r="AW1132" s="16" t="s">
        <v>32</v>
      </c>
      <c r="AX1132" s="16" t="s">
        <v>83</v>
      </c>
      <c r="AY1132" s="284" t="s">
        <v>174</v>
      </c>
    </row>
    <row r="1133" s="2" customFormat="1" ht="24.15" customHeight="1">
      <c r="A1133" s="39"/>
      <c r="B1133" s="40"/>
      <c r="C1133" s="228" t="s">
        <v>1395</v>
      </c>
      <c r="D1133" s="228" t="s">
        <v>176</v>
      </c>
      <c r="E1133" s="229" t="s">
        <v>1396</v>
      </c>
      <c r="F1133" s="230" t="s">
        <v>1397</v>
      </c>
      <c r="G1133" s="231" t="s">
        <v>179</v>
      </c>
      <c r="H1133" s="232">
        <v>444.52800000000002</v>
      </c>
      <c r="I1133" s="233"/>
      <c r="J1133" s="234">
        <f>ROUND(I1133*H1133,2)</f>
        <v>0</v>
      </c>
      <c r="K1133" s="230" t="s">
        <v>180</v>
      </c>
      <c r="L1133" s="45"/>
      <c r="M1133" s="235" t="s">
        <v>1</v>
      </c>
      <c r="N1133" s="236" t="s">
        <v>41</v>
      </c>
      <c r="O1133" s="92"/>
      <c r="P1133" s="237">
        <f>O1133*H1133</f>
        <v>0</v>
      </c>
      <c r="Q1133" s="237">
        <v>0.00029</v>
      </c>
      <c r="R1133" s="237">
        <f>Q1133*H1133</f>
        <v>0.12891312000000002</v>
      </c>
      <c r="S1133" s="237">
        <v>0</v>
      </c>
      <c r="T1133" s="238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39" t="s">
        <v>272</v>
      </c>
      <c r="AT1133" s="239" t="s">
        <v>176</v>
      </c>
      <c r="AU1133" s="239" t="s">
        <v>85</v>
      </c>
      <c r="AY1133" s="18" t="s">
        <v>174</v>
      </c>
      <c r="BE1133" s="240">
        <f>IF(N1133="základní",J1133,0)</f>
        <v>0</v>
      </c>
      <c r="BF1133" s="240">
        <f>IF(N1133="snížená",J1133,0)</f>
        <v>0</v>
      </c>
      <c r="BG1133" s="240">
        <f>IF(N1133="zákl. přenesená",J1133,0)</f>
        <v>0</v>
      </c>
      <c r="BH1133" s="240">
        <f>IF(N1133="sníž. přenesená",J1133,0)</f>
        <v>0</v>
      </c>
      <c r="BI1133" s="240">
        <f>IF(N1133="nulová",J1133,0)</f>
        <v>0</v>
      </c>
      <c r="BJ1133" s="18" t="s">
        <v>83</v>
      </c>
      <c r="BK1133" s="240">
        <f>ROUND(I1133*H1133,2)</f>
        <v>0</v>
      </c>
      <c r="BL1133" s="18" t="s">
        <v>272</v>
      </c>
      <c r="BM1133" s="239" t="s">
        <v>1398</v>
      </c>
    </row>
    <row r="1134" s="14" customFormat="1">
      <c r="A1134" s="14"/>
      <c r="B1134" s="252"/>
      <c r="C1134" s="253"/>
      <c r="D1134" s="243" t="s">
        <v>183</v>
      </c>
      <c r="E1134" s="254" t="s">
        <v>1</v>
      </c>
      <c r="F1134" s="255" t="s">
        <v>115</v>
      </c>
      <c r="G1134" s="253"/>
      <c r="H1134" s="256">
        <v>140.25999999999999</v>
      </c>
      <c r="I1134" s="257"/>
      <c r="J1134" s="253"/>
      <c r="K1134" s="253"/>
      <c r="L1134" s="258"/>
      <c r="M1134" s="259"/>
      <c r="N1134" s="260"/>
      <c r="O1134" s="260"/>
      <c r="P1134" s="260"/>
      <c r="Q1134" s="260"/>
      <c r="R1134" s="260"/>
      <c r="S1134" s="260"/>
      <c r="T1134" s="261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62" t="s">
        <v>183</v>
      </c>
      <c r="AU1134" s="262" t="s">
        <v>85</v>
      </c>
      <c r="AV1134" s="14" t="s">
        <v>85</v>
      </c>
      <c r="AW1134" s="14" t="s">
        <v>32</v>
      </c>
      <c r="AX1134" s="14" t="s">
        <v>76</v>
      </c>
      <c r="AY1134" s="262" t="s">
        <v>174</v>
      </c>
    </row>
    <row r="1135" s="14" customFormat="1">
      <c r="A1135" s="14"/>
      <c r="B1135" s="252"/>
      <c r="C1135" s="253"/>
      <c r="D1135" s="243" t="s">
        <v>183</v>
      </c>
      <c r="E1135" s="254" t="s">
        <v>1</v>
      </c>
      <c r="F1135" s="255" t="s">
        <v>127</v>
      </c>
      <c r="G1135" s="253"/>
      <c r="H1135" s="256">
        <v>0</v>
      </c>
      <c r="I1135" s="257"/>
      <c r="J1135" s="253"/>
      <c r="K1135" s="253"/>
      <c r="L1135" s="258"/>
      <c r="M1135" s="259"/>
      <c r="N1135" s="260"/>
      <c r="O1135" s="260"/>
      <c r="P1135" s="260"/>
      <c r="Q1135" s="260"/>
      <c r="R1135" s="260"/>
      <c r="S1135" s="260"/>
      <c r="T1135" s="261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2" t="s">
        <v>183</v>
      </c>
      <c r="AU1135" s="262" t="s">
        <v>85</v>
      </c>
      <c r="AV1135" s="14" t="s">
        <v>85</v>
      </c>
      <c r="AW1135" s="14" t="s">
        <v>32</v>
      </c>
      <c r="AX1135" s="14" t="s">
        <v>76</v>
      </c>
      <c r="AY1135" s="262" t="s">
        <v>174</v>
      </c>
    </row>
    <row r="1136" s="14" customFormat="1">
      <c r="A1136" s="14"/>
      <c r="B1136" s="252"/>
      <c r="C1136" s="253"/>
      <c r="D1136" s="243" t="s">
        <v>183</v>
      </c>
      <c r="E1136" s="254" t="s">
        <v>1</v>
      </c>
      <c r="F1136" s="255" t="s">
        <v>1384</v>
      </c>
      <c r="G1136" s="253"/>
      <c r="H1136" s="256">
        <v>2.7000000000000002</v>
      </c>
      <c r="I1136" s="257"/>
      <c r="J1136" s="253"/>
      <c r="K1136" s="253"/>
      <c r="L1136" s="258"/>
      <c r="M1136" s="259"/>
      <c r="N1136" s="260"/>
      <c r="O1136" s="260"/>
      <c r="P1136" s="260"/>
      <c r="Q1136" s="260"/>
      <c r="R1136" s="260"/>
      <c r="S1136" s="260"/>
      <c r="T1136" s="261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2" t="s">
        <v>183</v>
      </c>
      <c r="AU1136" s="262" t="s">
        <v>85</v>
      </c>
      <c r="AV1136" s="14" t="s">
        <v>85</v>
      </c>
      <c r="AW1136" s="14" t="s">
        <v>32</v>
      </c>
      <c r="AX1136" s="14" t="s">
        <v>76</v>
      </c>
      <c r="AY1136" s="262" t="s">
        <v>174</v>
      </c>
    </row>
    <row r="1137" s="14" customFormat="1">
      <c r="A1137" s="14"/>
      <c r="B1137" s="252"/>
      <c r="C1137" s="253"/>
      <c r="D1137" s="243" t="s">
        <v>183</v>
      </c>
      <c r="E1137" s="254" t="s">
        <v>1</v>
      </c>
      <c r="F1137" s="255" t="s">
        <v>1385</v>
      </c>
      <c r="G1137" s="253"/>
      <c r="H1137" s="256">
        <v>7.5599999999999996</v>
      </c>
      <c r="I1137" s="257"/>
      <c r="J1137" s="253"/>
      <c r="K1137" s="253"/>
      <c r="L1137" s="258"/>
      <c r="M1137" s="259"/>
      <c r="N1137" s="260"/>
      <c r="O1137" s="260"/>
      <c r="P1137" s="260"/>
      <c r="Q1137" s="260"/>
      <c r="R1137" s="260"/>
      <c r="S1137" s="260"/>
      <c r="T1137" s="26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2" t="s">
        <v>183</v>
      </c>
      <c r="AU1137" s="262" t="s">
        <v>85</v>
      </c>
      <c r="AV1137" s="14" t="s">
        <v>85</v>
      </c>
      <c r="AW1137" s="14" t="s">
        <v>32</v>
      </c>
      <c r="AX1137" s="14" t="s">
        <v>76</v>
      </c>
      <c r="AY1137" s="262" t="s">
        <v>174</v>
      </c>
    </row>
    <row r="1138" s="14" customFormat="1">
      <c r="A1138" s="14"/>
      <c r="B1138" s="252"/>
      <c r="C1138" s="253"/>
      <c r="D1138" s="243" t="s">
        <v>183</v>
      </c>
      <c r="E1138" s="254" t="s">
        <v>1</v>
      </c>
      <c r="F1138" s="255" t="s">
        <v>123</v>
      </c>
      <c r="G1138" s="253"/>
      <c r="H1138" s="256">
        <v>65.974999999999994</v>
      </c>
      <c r="I1138" s="257"/>
      <c r="J1138" s="253"/>
      <c r="K1138" s="253"/>
      <c r="L1138" s="258"/>
      <c r="M1138" s="259"/>
      <c r="N1138" s="260"/>
      <c r="O1138" s="260"/>
      <c r="P1138" s="260"/>
      <c r="Q1138" s="260"/>
      <c r="R1138" s="260"/>
      <c r="S1138" s="260"/>
      <c r="T1138" s="261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2" t="s">
        <v>183</v>
      </c>
      <c r="AU1138" s="262" t="s">
        <v>85</v>
      </c>
      <c r="AV1138" s="14" t="s">
        <v>85</v>
      </c>
      <c r="AW1138" s="14" t="s">
        <v>32</v>
      </c>
      <c r="AX1138" s="14" t="s">
        <v>76</v>
      </c>
      <c r="AY1138" s="262" t="s">
        <v>174</v>
      </c>
    </row>
    <row r="1139" s="14" customFormat="1">
      <c r="A1139" s="14"/>
      <c r="B1139" s="252"/>
      <c r="C1139" s="253"/>
      <c r="D1139" s="243" t="s">
        <v>183</v>
      </c>
      <c r="E1139" s="254" t="s">
        <v>1</v>
      </c>
      <c r="F1139" s="255" t="s">
        <v>1386</v>
      </c>
      <c r="G1139" s="253"/>
      <c r="H1139" s="256">
        <v>228.03299999999999</v>
      </c>
      <c r="I1139" s="257"/>
      <c r="J1139" s="253"/>
      <c r="K1139" s="253"/>
      <c r="L1139" s="258"/>
      <c r="M1139" s="259"/>
      <c r="N1139" s="260"/>
      <c r="O1139" s="260"/>
      <c r="P1139" s="260"/>
      <c r="Q1139" s="260"/>
      <c r="R1139" s="260"/>
      <c r="S1139" s="260"/>
      <c r="T1139" s="261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62" t="s">
        <v>183</v>
      </c>
      <c r="AU1139" s="262" t="s">
        <v>85</v>
      </c>
      <c r="AV1139" s="14" t="s">
        <v>85</v>
      </c>
      <c r="AW1139" s="14" t="s">
        <v>32</v>
      </c>
      <c r="AX1139" s="14" t="s">
        <v>76</v>
      </c>
      <c r="AY1139" s="262" t="s">
        <v>174</v>
      </c>
    </row>
    <row r="1140" s="15" customFormat="1">
      <c r="A1140" s="15"/>
      <c r="B1140" s="263"/>
      <c r="C1140" s="264"/>
      <c r="D1140" s="243" t="s">
        <v>183</v>
      </c>
      <c r="E1140" s="265" t="s">
        <v>1</v>
      </c>
      <c r="F1140" s="266" t="s">
        <v>187</v>
      </c>
      <c r="G1140" s="264"/>
      <c r="H1140" s="267">
        <v>444.52800000000002</v>
      </c>
      <c r="I1140" s="268"/>
      <c r="J1140" s="264"/>
      <c r="K1140" s="264"/>
      <c r="L1140" s="269"/>
      <c r="M1140" s="270"/>
      <c r="N1140" s="271"/>
      <c r="O1140" s="271"/>
      <c r="P1140" s="271"/>
      <c r="Q1140" s="271"/>
      <c r="R1140" s="271"/>
      <c r="S1140" s="271"/>
      <c r="T1140" s="272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73" t="s">
        <v>183</v>
      </c>
      <c r="AU1140" s="273" t="s">
        <v>85</v>
      </c>
      <c r="AV1140" s="15" t="s">
        <v>188</v>
      </c>
      <c r="AW1140" s="15" t="s">
        <v>32</v>
      </c>
      <c r="AX1140" s="15" t="s">
        <v>76</v>
      </c>
      <c r="AY1140" s="273" t="s">
        <v>174</v>
      </c>
    </row>
    <row r="1141" s="16" customFormat="1">
      <c r="A1141" s="16"/>
      <c r="B1141" s="274"/>
      <c r="C1141" s="275"/>
      <c r="D1141" s="243" t="s">
        <v>183</v>
      </c>
      <c r="E1141" s="276" t="s">
        <v>1</v>
      </c>
      <c r="F1141" s="277" t="s">
        <v>189</v>
      </c>
      <c r="G1141" s="275"/>
      <c r="H1141" s="278">
        <v>444.52800000000002</v>
      </c>
      <c r="I1141" s="279"/>
      <c r="J1141" s="275"/>
      <c r="K1141" s="275"/>
      <c r="L1141" s="280"/>
      <c r="M1141" s="296"/>
      <c r="N1141" s="297"/>
      <c r="O1141" s="297"/>
      <c r="P1141" s="297"/>
      <c r="Q1141" s="297"/>
      <c r="R1141" s="297"/>
      <c r="S1141" s="297"/>
      <c r="T1141" s="298"/>
      <c r="U1141" s="16"/>
      <c r="V1141" s="16"/>
      <c r="W1141" s="16"/>
      <c r="X1141" s="16"/>
      <c r="Y1141" s="16"/>
      <c r="Z1141" s="16"/>
      <c r="AA1141" s="16"/>
      <c r="AB1141" s="16"/>
      <c r="AC1141" s="16"/>
      <c r="AD1141" s="16"/>
      <c r="AE1141" s="16"/>
      <c r="AT1141" s="284" t="s">
        <v>183</v>
      </c>
      <c r="AU1141" s="284" t="s">
        <v>85</v>
      </c>
      <c r="AV1141" s="16" t="s">
        <v>181</v>
      </c>
      <c r="AW1141" s="16" t="s">
        <v>32</v>
      </c>
      <c r="AX1141" s="16" t="s">
        <v>83</v>
      </c>
      <c r="AY1141" s="284" t="s">
        <v>174</v>
      </c>
    </row>
    <row r="1142" s="2" customFormat="1" ht="6.96" customHeight="1">
      <c r="A1142" s="39"/>
      <c r="B1142" s="67"/>
      <c r="C1142" s="68"/>
      <c r="D1142" s="68"/>
      <c r="E1142" s="68"/>
      <c r="F1142" s="68"/>
      <c r="G1142" s="68"/>
      <c r="H1142" s="68"/>
      <c r="I1142" s="68"/>
      <c r="J1142" s="68"/>
      <c r="K1142" s="68"/>
      <c r="L1142" s="45"/>
      <c r="M1142" s="39"/>
      <c r="O1142" s="39"/>
      <c r="P1142" s="39"/>
      <c r="Q1142" s="39"/>
      <c r="R1142" s="39"/>
      <c r="S1142" s="39"/>
      <c r="T1142" s="39"/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</row>
  </sheetData>
  <sheetProtection sheet="1" autoFilter="0" formatColumns="0" formatRows="0" objects="1" scenarios="1" spinCount="100000" saltValue="URKonZguNBRKN/WlfpCcVYvTzDyqoFyYcpJlKKrqKupyJoLaw47LqyxE6E1OvkQxnezuF8MCofWdIeJN33RWVw==" hashValue="KtC0QFKpsBzYwHd3vSWr1mh79bhz4APDPcjFa9qnaxlfnHvE2KC+6i2ooKuR9/gfogv/15Vtp/8rCC185rsPmw==" algorithmName="SHA-512" password="C675"/>
  <autoFilter ref="C139:K1141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Výměna a zateplení obvodového pláště společenského centra Rychnov nad Kněžnou - I.etapa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1399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1400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4. 9. 2024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1401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ROUND((SUM(BE128:BE189)),  2)</f>
        <v>0</v>
      </c>
      <c r="G35" s="39"/>
      <c r="H35" s="39"/>
      <c r="I35" s="166">
        <v>0.20999999999999999</v>
      </c>
      <c r="J35" s="165">
        <f>ROUND(((SUM(BE128:BE189))*I35),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ROUND((SUM(BF128:BF189)),  2)</f>
        <v>0</v>
      </c>
      <c r="G36" s="39"/>
      <c r="H36" s="39"/>
      <c r="I36" s="166">
        <v>0.14999999999999999</v>
      </c>
      <c r="J36" s="165">
        <f>ROUND(((SUM(BF128:BF189))*I36),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ROUND((SUM(BG128:BG189)),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ROUND((SUM(BH128:BH189)),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ROUND((SUM(BI128:BI189)),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Výměna a zateplení obvodového pláště společenského centra Rychnov nad Kněžnou - 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ZTI - Zdravotně technické 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4. 9. 2024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 xml:space="preserve">Město Rychnov nad Kněžnou </v>
      </c>
      <c r="G93" s="41"/>
      <c r="H93" s="41"/>
      <c r="I93" s="33" t="s">
        <v>30</v>
      </c>
      <c r="J93" s="37" t="str">
        <f>E23</f>
        <v xml:space="preserve">ATELIER H1 &amp; ATELIER HÁJEK s.r.o.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Ing. Jana Křížková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131</v>
      </c>
      <c r="D96" s="187"/>
      <c r="E96" s="187"/>
      <c r="F96" s="187"/>
      <c r="G96" s="187"/>
      <c r="H96" s="187"/>
      <c r="I96" s="187"/>
      <c r="J96" s="188" t="s">
        <v>132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133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134</v>
      </c>
    </row>
    <row r="99" s="9" customFormat="1" ht="24.96" customHeight="1">
      <c r="A99" s="9"/>
      <c r="B99" s="190"/>
      <c r="C99" s="191"/>
      <c r="D99" s="192" t="s">
        <v>135</v>
      </c>
      <c r="E99" s="193"/>
      <c r="F99" s="193"/>
      <c r="G99" s="193"/>
      <c r="H99" s="193"/>
      <c r="I99" s="193"/>
      <c r="J99" s="194">
        <f>J129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136</v>
      </c>
      <c r="E100" s="198"/>
      <c r="F100" s="198"/>
      <c r="G100" s="198"/>
      <c r="H100" s="198"/>
      <c r="I100" s="198"/>
      <c r="J100" s="199">
        <f>J130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139</v>
      </c>
      <c r="E101" s="198"/>
      <c r="F101" s="198"/>
      <c r="G101" s="198"/>
      <c r="H101" s="198"/>
      <c r="I101" s="198"/>
      <c r="J101" s="199">
        <f>J150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142</v>
      </c>
      <c r="E102" s="198"/>
      <c r="F102" s="198"/>
      <c r="G102" s="198"/>
      <c r="H102" s="198"/>
      <c r="I102" s="198"/>
      <c r="J102" s="199">
        <f>J157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143</v>
      </c>
      <c r="E103" s="198"/>
      <c r="F103" s="198"/>
      <c r="G103" s="198"/>
      <c r="H103" s="198"/>
      <c r="I103" s="198"/>
      <c r="J103" s="199">
        <f>J172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144</v>
      </c>
      <c r="E104" s="198"/>
      <c r="F104" s="198"/>
      <c r="G104" s="198"/>
      <c r="H104" s="198"/>
      <c r="I104" s="198"/>
      <c r="J104" s="199">
        <f>J179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145</v>
      </c>
      <c r="E105" s="193"/>
      <c r="F105" s="193"/>
      <c r="G105" s="193"/>
      <c r="H105" s="193"/>
      <c r="I105" s="193"/>
      <c r="J105" s="194">
        <f>J181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34"/>
      <c r="D106" s="197" t="s">
        <v>1402</v>
      </c>
      <c r="E106" s="198"/>
      <c r="F106" s="198"/>
      <c r="G106" s="198"/>
      <c r="H106" s="198"/>
      <c r="I106" s="198"/>
      <c r="J106" s="199">
        <f>J182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5" t="str">
        <f>E7</f>
        <v>Výměna a zateplení obvodového pláště společenského centra Rychnov nad Kněžnou - I.etapa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111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5" t="s">
        <v>114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1399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ZTI - Zdravotně technické instalace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4. 9. 2024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E17</f>
        <v xml:space="preserve">Město Rychnov nad Kněžnou </v>
      </c>
      <c r="G124" s="41"/>
      <c r="H124" s="41"/>
      <c r="I124" s="33" t="s">
        <v>30</v>
      </c>
      <c r="J124" s="37" t="str">
        <f>E23</f>
        <v xml:space="preserve">ATELIER H1 &amp; ATELIER HÁJEK s.r.o.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IF(E20="","",E20)</f>
        <v>Vyplň údaj</v>
      </c>
      <c r="G125" s="41"/>
      <c r="H125" s="41"/>
      <c r="I125" s="33" t="s">
        <v>33</v>
      </c>
      <c r="J125" s="37" t="str">
        <f>E26</f>
        <v>Ing. Jana Křížková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1"/>
      <c r="B127" s="202"/>
      <c r="C127" s="203" t="s">
        <v>160</v>
      </c>
      <c r="D127" s="204" t="s">
        <v>61</v>
      </c>
      <c r="E127" s="204" t="s">
        <v>57</v>
      </c>
      <c r="F127" s="204" t="s">
        <v>58</v>
      </c>
      <c r="G127" s="204" t="s">
        <v>161</v>
      </c>
      <c r="H127" s="204" t="s">
        <v>162</v>
      </c>
      <c r="I127" s="204" t="s">
        <v>163</v>
      </c>
      <c r="J127" s="204" t="s">
        <v>132</v>
      </c>
      <c r="K127" s="205" t="s">
        <v>164</v>
      </c>
      <c r="L127" s="206"/>
      <c r="M127" s="101" t="s">
        <v>1</v>
      </c>
      <c r="N127" s="102" t="s">
        <v>40</v>
      </c>
      <c r="O127" s="102" t="s">
        <v>165</v>
      </c>
      <c r="P127" s="102" t="s">
        <v>166</v>
      </c>
      <c r="Q127" s="102" t="s">
        <v>167</v>
      </c>
      <c r="R127" s="102" t="s">
        <v>168</v>
      </c>
      <c r="S127" s="102" t="s">
        <v>169</v>
      </c>
      <c r="T127" s="103" t="s">
        <v>170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9"/>
      <c r="B128" s="40"/>
      <c r="C128" s="108" t="s">
        <v>171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P129+P181</f>
        <v>0</v>
      </c>
      <c r="Q128" s="105"/>
      <c r="R128" s="209">
        <f>R129+R181</f>
        <v>5.0219240000000003</v>
      </c>
      <c r="S128" s="105"/>
      <c r="T128" s="210">
        <f>T129+T181</f>
        <v>3.0992599999999997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134</v>
      </c>
      <c r="BK128" s="211">
        <f>BK129+BK181</f>
        <v>0</v>
      </c>
    </row>
    <row r="129" s="12" customFormat="1" ht="25.92" customHeight="1">
      <c r="A129" s="12"/>
      <c r="B129" s="212"/>
      <c r="C129" s="213"/>
      <c r="D129" s="214" t="s">
        <v>75</v>
      </c>
      <c r="E129" s="215" t="s">
        <v>172</v>
      </c>
      <c r="F129" s="215" t="s">
        <v>173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P130+P150+P157+P172+P179</f>
        <v>0</v>
      </c>
      <c r="Q129" s="220"/>
      <c r="R129" s="221">
        <f>R130+R150+R157+R172+R179</f>
        <v>5.004804</v>
      </c>
      <c r="S129" s="220"/>
      <c r="T129" s="222">
        <f>T130+T150+T157+T172+T179</f>
        <v>3.0939999999999999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83</v>
      </c>
      <c r="AT129" s="224" t="s">
        <v>75</v>
      </c>
      <c r="AU129" s="224" t="s">
        <v>76</v>
      </c>
      <c r="AY129" s="223" t="s">
        <v>174</v>
      </c>
      <c r="BK129" s="225">
        <f>BK130+BK150+BK157+BK172+BK179</f>
        <v>0</v>
      </c>
    </row>
    <row r="130" s="12" customFormat="1" ht="22.8" customHeight="1">
      <c r="A130" s="12"/>
      <c r="B130" s="212"/>
      <c r="C130" s="213"/>
      <c r="D130" s="214" t="s">
        <v>75</v>
      </c>
      <c r="E130" s="226" t="s">
        <v>83</v>
      </c>
      <c r="F130" s="226" t="s">
        <v>175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SUM(P131:P149)</f>
        <v>0</v>
      </c>
      <c r="Q130" s="220"/>
      <c r="R130" s="221">
        <f>SUM(R131:R149)</f>
        <v>2.4119999999999999</v>
      </c>
      <c r="S130" s="220"/>
      <c r="T130" s="222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83</v>
      </c>
      <c r="AT130" s="224" t="s">
        <v>75</v>
      </c>
      <c r="AU130" s="224" t="s">
        <v>83</v>
      </c>
      <c r="AY130" s="223" t="s">
        <v>174</v>
      </c>
      <c r="BK130" s="225">
        <f>SUM(BK131:BK149)</f>
        <v>0</v>
      </c>
    </row>
    <row r="131" s="2" customFormat="1" ht="44.25" customHeight="1">
      <c r="A131" s="39"/>
      <c r="B131" s="40"/>
      <c r="C131" s="228" t="s">
        <v>83</v>
      </c>
      <c r="D131" s="228" t="s">
        <v>176</v>
      </c>
      <c r="E131" s="229" t="s">
        <v>1403</v>
      </c>
      <c r="F131" s="230" t="s">
        <v>1404</v>
      </c>
      <c r="G131" s="231" t="s">
        <v>203</v>
      </c>
      <c r="H131" s="232">
        <v>3.335</v>
      </c>
      <c r="I131" s="233"/>
      <c r="J131" s="234">
        <f>ROUND(I131*H131,2)</f>
        <v>0</v>
      </c>
      <c r="K131" s="230" t="s">
        <v>180</v>
      </c>
      <c r="L131" s="45"/>
      <c r="M131" s="235" t="s">
        <v>1</v>
      </c>
      <c r="N131" s="236" t="s">
        <v>41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181</v>
      </c>
      <c r="AT131" s="239" t="s">
        <v>176</v>
      </c>
      <c r="AU131" s="239" t="s">
        <v>85</v>
      </c>
      <c r="AY131" s="18" t="s">
        <v>174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83</v>
      </c>
      <c r="BK131" s="240">
        <f>ROUND(I131*H131,2)</f>
        <v>0</v>
      </c>
      <c r="BL131" s="18" t="s">
        <v>181</v>
      </c>
      <c r="BM131" s="239" t="s">
        <v>1405</v>
      </c>
    </row>
    <row r="132" s="14" customFormat="1">
      <c r="A132" s="14"/>
      <c r="B132" s="252"/>
      <c r="C132" s="253"/>
      <c r="D132" s="243" t="s">
        <v>183</v>
      </c>
      <c r="E132" s="254" t="s">
        <v>1</v>
      </c>
      <c r="F132" s="255" t="s">
        <v>1406</v>
      </c>
      <c r="G132" s="253"/>
      <c r="H132" s="256">
        <v>0.95999999999999996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183</v>
      </c>
      <c r="AU132" s="262" t="s">
        <v>85</v>
      </c>
      <c r="AV132" s="14" t="s">
        <v>85</v>
      </c>
      <c r="AW132" s="14" t="s">
        <v>32</v>
      </c>
      <c r="AX132" s="14" t="s">
        <v>76</v>
      </c>
      <c r="AY132" s="262" t="s">
        <v>174</v>
      </c>
    </row>
    <row r="133" s="14" customFormat="1">
      <c r="A133" s="14"/>
      <c r="B133" s="252"/>
      <c r="C133" s="253"/>
      <c r="D133" s="243" t="s">
        <v>183</v>
      </c>
      <c r="E133" s="254" t="s">
        <v>1</v>
      </c>
      <c r="F133" s="255" t="s">
        <v>1407</v>
      </c>
      <c r="G133" s="253"/>
      <c r="H133" s="256">
        <v>2.375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2" t="s">
        <v>183</v>
      </c>
      <c r="AU133" s="262" t="s">
        <v>85</v>
      </c>
      <c r="AV133" s="14" t="s">
        <v>85</v>
      </c>
      <c r="AW133" s="14" t="s">
        <v>32</v>
      </c>
      <c r="AX133" s="14" t="s">
        <v>76</v>
      </c>
      <c r="AY133" s="262" t="s">
        <v>174</v>
      </c>
    </row>
    <row r="134" s="16" customFormat="1">
      <c r="A134" s="16"/>
      <c r="B134" s="274"/>
      <c r="C134" s="275"/>
      <c r="D134" s="243" t="s">
        <v>183</v>
      </c>
      <c r="E134" s="276" t="s">
        <v>1</v>
      </c>
      <c r="F134" s="277" t="s">
        <v>189</v>
      </c>
      <c r="G134" s="275"/>
      <c r="H134" s="278">
        <v>3.335</v>
      </c>
      <c r="I134" s="279"/>
      <c r="J134" s="275"/>
      <c r="K134" s="275"/>
      <c r="L134" s="280"/>
      <c r="M134" s="281"/>
      <c r="N134" s="282"/>
      <c r="O134" s="282"/>
      <c r="P134" s="282"/>
      <c r="Q134" s="282"/>
      <c r="R134" s="282"/>
      <c r="S134" s="282"/>
      <c r="T134" s="283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84" t="s">
        <v>183</v>
      </c>
      <c r="AU134" s="284" t="s">
        <v>85</v>
      </c>
      <c r="AV134" s="16" t="s">
        <v>181</v>
      </c>
      <c r="AW134" s="16" t="s">
        <v>32</v>
      </c>
      <c r="AX134" s="16" t="s">
        <v>83</v>
      </c>
      <c r="AY134" s="284" t="s">
        <v>174</v>
      </c>
    </row>
    <row r="135" s="2" customFormat="1" ht="62.7" customHeight="1">
      <c r="A135" s="39"/>
      <c r="B135" s="40"/>
      <c r="C135" s="228" t="s">
        <v>85</v>
      </c>
      <c r="D135" s="228" t="s">
        <v>176</v>
      </c>
      <c r="E135" s="229" t="s">
        <v>1408</v>
      </c>
      <c r="F135" s="230" t="s">
        <v>1409</v>
      </c>
      <c r="G135" s="231" t="s">
        <v>203</v>
      </c>
      <c r="H135" s="232">
        <v>3.335</v>
      </c>
      <c r="I135" s="233"/>
      <c r="J135" s="234">
        <f>ROUND(I135*H135,2)</f>
        <v>0</v>
      </c>
      <c r="K135" s="230" t="s">
        <v>180</v>
      </c>
      <c r="L135" s="45"/>
      <c r="M135" s="235" t="s">
        <v>1</v>
      </c>
      <c r="N135" s="236" t="s">
        <v>41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181</v>
      </c>
      <c r="AT135" s="239" t="s">
        <v>176</v>
      </c>
      <c r="AU135" s="239" t="s">
        <v>85</v>
      </c>
      <c r="AY135" s="18" t="s">
        <v>174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83</v>
      </c>
      <c r="BK135" s="240">
        <f>ROUND(I135*H135,2)</f>
        <v>0</v>
      </c>
      <c r="BL135" s="18" t="s">
        <v>181</v>
      </c>
      <c r="BM135" s="239" t="s">
        <v>1410</v>
      </c>
    </row>
    <row r="136" s="2" customFormat="1" ht="62.7" customHeight="1">
      <c r="A136" s="39"/>
      <c r="B136" s="40"/>
      <c r="C136" s="228" t="s">
        <v>188</v>
      </c>
      <c r="D136" s="228" t="s">
        <v>176</v>
      </c>
      <c r="E136" s="229" t="s">
        <v>220</v>
      </c>
      <c r="F136" s="230" t="s">
        <v>1411</v>
      </c>
      <c r="G136" s="231" t="s">
        <v>203</v>
      </c>
      <c r="H136" s="232">
        <v>2.585</v>
      </c>
      <c r="I136" s="233"/>
      <c r="J136" s="234">
        <f>ROUND(I136*H136,2)</f>
        <v>0</v>
      </c>
      <c r="K136" s="230" t="s">
        <v>180</v>
      </c>
      <c r="L136" s="45"/>
      <c r="M136" s="235" t="s">
        <v>1</v>
      </c>
      <c r="N136" s="236" t="s">
        <v>41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181</v>
      </c>
      <c r="AT136" s="239" t="s">
        <v>176</v>
      </c>
      <c r="AU136" s="239" t="s">
        <v>85</v>
      </c>
      <c r="AY136" s="18" t="s">
        <v>174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83</v>
      </c>
      <c r="BK136" s="240">
        <f>ROUND(I136*H136,2)</f>
        <v>0</v>
      </c>
      <c r="BL136" s="18" t="s">
        <v>181</v>
      </c>
      <c r="BM136" s="239" t="s">
        <v>1412</v>
      </c>
    </row>
    <row r="137" s="14" customFormat="1">
      <c r="A137" s="14"/>
      <c r="B137" s="252"/>
      <c r="C137" s="253"/>
      <c r="D137" s="243" t="s">
        <v>183</v>
      </c>
      <c r="E137" s="254" t="s">
        <v>1</v>
      </c>
      <c r="F137" s="255" t="s">
        <v>1413</v>
      </c>
      <c r="G137" s="253"/>
      <c r="H137" s="256">
        <v>2.585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2" t="s">
        <v>183</v>
      </c>
      <c r="AU137" s="262" t="s">
        <v>85</v>
      </c>
      <c r="AV137" s="14" t="s">
        <v>85</v>
      </c>
      <c r="AW137" s="14" t="s">
        <v>32</v>
      </c>
      <c r="AX137" s="14" t="s">
        <v>83</v>
      </c>
      <c r="AY137" s="262" t="s">
        <v>174</v>
      </c>
    </row>
    <row r="138" s="2" customFormat="1" ht="66.75" customHeight="1">
      <c r="A138" s="39"/>
      <c r="B138" s="40"/>
      <c r="C138" s="228" t="s">
        <v>181</v>
      </c>
      <c r="D138" s="228" t="s">
        <v>176</v>
      </c>
      <c r="E138" s="229" t="s">
        <v>1414</v>
      </c>
      <c r="F138" s="230" t="s">
        <v>1415</v>
      </c>
      <c r="G138" s="231" t="s">
        <v>203</v>
      </c>
      <c r="H138" s="232">
        <v>25.850000000000001</v>
      </c>
      <c r="I138" s="233"/>
      <c r="J138" s="234">
        <f>ROUND(I138*H138,2)</f>
        <v>0</v>
      </c>
      <c r="K138" s="230" t="s">
        <v>180</v>
      </c>
      <c r="L138" s="45"/>
      <c r="M138" s="235" t="s">
        <v>1</v>
      </c>
      <c r="N138" s="236" t="s">
        <v>41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181</v>
      </c>
      <c r="AT138" s="239" t="s">
        <v>176</v>
      </c>
      <c r="AU138" s="239" t="s">
        <v>85</v>
      </c>
      <c r="AY138" s="18" t="s">
        <v>174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83</v>
      </c>
      <c r="BK138" s="240">
        <f>ROUND(I138*H138,2)</f>
        <v>0</v>
      </c>
      <c r="BL138" s="18" t="s">
        <v>181</v>
      </c>
      <c r="BM138" s="239" t="s">
        <v>1416</v>
      </c>
    </row>
    <row r="139" s="14" customFormat="1">
      <c r="A139" s="14"/>
      <c r="B139" s="252"/>
      <c r="C139" s="253"/>
      <c r="D139" s="243" t="s">
        <v>183</v>
      </c>
      <c r="E139" s="254" t="s">
        <v>1</v>
      </c>
      <c r="F139" s="255" t="s">
        <v>1417</v>
      </c>
      <c r="G139" s="253"/>
      <c r="H139" s="256">
        <v>25.850000000000001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2" t="s">
        <v>183</v>
      </c>
      <c r="AU139" s="262" t="s">
        <v>85</v>
      </c>
      <c r="AV139" s="14" t="s">
        <v>85</v>
      </c>
      <c r="AW139" s="14" t="s">
        <v>32</v>
      </c>
      <c r="AX139" s="14" t="s">
        <v>83</v>
      </c>
      <c r="AY139" s="262" t="s">
        <v>174</v>
      </c>
    </row>
    <row r="140" s="2" customFormat="1" ht="44.25" customHeight="1">
      <c r="A140" s="39"/>
      <c r="B140" s="40"/>
      <c r="C140" s="228" t="s">
        <v>200</v>
      </c>
      <c r="D140" s="228" t="s">
        <v>176</v>
      </c>
      <c r="E140" s="229" t="s">
        <v>1418</v>
      </c>
      <c r="F140" s="230" t="s">
        <v>1419</v>
      </c>
      <c r="G140" s="231" t="s">
        <v>203</v>
      </c>
      <c r="H140" s="232">
        <v>2.585</v>
      </c>
      <c r="I140" s="233"/>
      <c r="J140" s="234">
        <f>ROUND(I140*H140,2)</f>
        <v>0</v>
      </c>
      <c r="K140" s="230" t="s">
        <v>180</v>
      </c>
      <c r="L140" s="45"/>
      <c r="M140" s="235" t="s">
        <v>1</v>
      </c>
      <c r="N140" s="236" t="s">
        <v>41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181</v>
      </c>
      <c r="AT140" s="239" t="s">
        <v>176</v>
      </c>
      <c r="AU140" s="239" t="s">
        <v>85</v>
      </c>
      <c r="AY140" s="18" t="s">
        <v>174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83</v>
      </c>
      <c r="BK140" s="240">
        <f>ROUND(I140*H140,2)</f>
        <v>0</v>
      </c>
      <c r="BL140" s="18" t="s">
        <v>181</v>
      </c>
      <c r="BM140" s="239" t="s">
        <v>1420</v>
      </c>
    </row>
    <row r="141" s="2" customFormat="1" ht="44.25" customHeight="1">
      <c r="A141" s="39"/>
      <c r="B141" s="40"/>
      <c r="C141" s="228" t="s">
        <v>215</v>
      </c>
      <c r="D141" s="228" t="s">
        <v>176</v>
      </c>
      <c r="E141" s="229" t="s">
        <v>229</v>
      </c>
      <c r="F141" s="230" t="s">
        <v>1421</v>
      </c>
      <c r="G141" s="231" t="s">
        <v>231</v>
      </c>
      <c r="H141" s="232">
        <v>4.3040000000000003</v>
      </c>
      <c r="I141" s="233"/>
      <c r="J141" s="234">
        <f>ROUND(I141*H141,2)</f>
        <v>0</v>
      </c>
      <c r="K141" s="230" t="s">
        <v>180</v>
      </c>
      <c r="L141" s="45"/>
      <c r="M141" s="235" t="s">
        <v>1</v>
      </c>
      <c r="N141" s="236" t="s">
        <v>41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181</v>
      </c>
      <c r="AT141" s="239" t="s">
        <v>176</v>
      </c>
      <c r="AU141" s="239" t="s">
        <v>85</v>
      </c>
      <c r="AY141" s="18" t="s">
        <v>174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83</v>
      </c>
      <c r="BK141" s="240">
        <f>ROUND(I141*H141,2)</f>
        <v>0</v>
      </c>
      <c r="BL141" s="18" t="s">
        <v>181</v>
      </c>
      <c r="BM141" s="239" t="s">
        <v>1422</v>
      </c>
    </row>
    <row r="142" s="14" customFormat="1">
      <c r="A142" s="14"/>
      <c r="B142" s="252"/>
      <c r="C142" s="253"/>
      <c r="D142" s="243" t="s">
        <v>183</v>
      </c>
      <c r="E142" s="254" t="s">
        <v>1</v>
      </c>
      <c r="F142" s="255" t="s">
        <v>1423</v>
      </c>
      <c r="G142" s="253"/>
      <c r="H142" s="256">
        <v>4.3040000000000003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183</v>
      </c>
      <c r="AU142" s="262" t="s">
        <v>85</v>
      </c>
      <c r="AV142" s="14" t="s">
        <v>85</v>
      </c>
      <c r="AW142" s="14" t="s">
        <v>32</v>
      </c>
      <c r="AX142" s="14" t="s">
        <v>83</v>
      </c>
      <c r="AY142" s="262" t="s">
        <v>174</v>
      </c>
    </row>
    <row r="143" s="2" customFormat="1" ht="37.8" customHeight="1">
      <c r="A143" s="39"/>
      <c r="B143" s="40"/>
      <c r="C143" s="228" t="s">
        <v>219</v>
      </c>
      <c r="D143" s="228" t="s">
        <v>176</v>
      </c>
      <c r="E143" s="229" t="s">
        <v>235</v>
      </c>
      <c r="F143" s="230" t="s">
        <v>1424</v>
      </c>
      <c r="G143" s="231" t="s">
        <v>203</v>
      </c>
      <c r="H143" s="232">
        <v>2.585</v>
      </c>
      <c r="I143" s="233"/>
      <c r="J143" s="234">
        <f>ROUND(I143*H143,2)</f>
        <v>0</v>
      </c>
      <c r="K143" s="230" t="s">
        <v>180</v>
      </c>
      <c r="L143" s="45"/>
      <c r="M143" s="235" t="s">
        <v>1</v>
      </c>
      <c r="N143" s="236" t="s">
        <v>41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181</v>
      </c>
      <c r="AT143" s="239" t="s">
        <v>176</v>
      </c>
      <c r="AU143" s="239" t="s">
        <v>85</v>
      </c>
      <c r="AY143" s="18" t="s">
        <v>174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83</v>
      </c>
      <c r="BK143" s="240">
        <f>ROUND(I143*H143,2)</f>
        <v>0</v>
      </c>
      <c r="BL143" s="18" t="s">
        <v>181</v>
      </c>
      <c r="BM143" s="239" t="s">
        <v>1425</v>
      </c>
    </row>
    <row r="144" s="2" customFormat="1" ht="44.25" customHeight="1">
      <c r="A144" s="39"/>
      <c r="B144" s="40"/>
      <c r="C144" s="228" t="s">
        <v>224</v>
      </c>
      <c r="D144" s="228" t="s">
        <v>176</v>
      </c>
      <c r="E144" s="229" t="s">
        <v>1426</v>
      </c>
      <c r="F144" s="230" t="s">
        <v>1427</v>
      </c>
      <c r="G144" s="231" t="s">
        <v>203</v>
      </c>
      <c r="H144" s="232">
        <v>0.75</v>
      </c>
      <c r="I144" s="233"/>
      <c r="J144" s="234">
        <f>ROUND(I144*H144,2)</f>
        <v>0</v>
      </c>
      <c r="K144" s="230" t="s">
        <v>180</v>
      </c>
      <c r="L144" s="45"/>
      <c r="M144" s="235" t="s">
        <v>1</v>
      </c>
      <c r="N144" s="236" t="s">
        <v>41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181</v>
      </c>
      <c r="AT144" s="239" t="s">
        <v>176</v>
      </c>
      <c r="AU144" s="239" t="s">
        <v>85</v>
      </c>
      <c r="AY144" s="18" t="s">
        <v>174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83</v>
      </c>
      <c r="BK144" s="240">
        <f>ROUND(I144*H144,2)</f>
        <v>0</v>
      </c>
      <c r="BL144" s="18" t="s">
        <v>181</v>
      </c>
      <c r="BM144" s="239" t="s">
        <v>1428</v>
      </c>
    </row>
    <row r="145" s="14" customFormat="1">
      <c r="A145" s="14"/>
      <c r="B145" s="252"/>
      <c r="C145" s="253"/>
      <c r="D145" s="243" t="s">
        <v>183</v>
      </c>
      <c r="E145" s="254" t="s">
        <v>1</v>
      </c>
      <c r="F145" s="255" t="s">
        <v>1429</v>
      </c>
      <c r="G145" s="253"/>
      <c r="H145" s="256">
        <v>0.75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183</v>
      </c>
      <c r="AU145" s="262" t="s">
        <v>85</v>
      </c>
      <c r="AV145" s="14" t="s">
        <v>85</v>
      </c>
      <c r="AW145" s="14" t="s">
        <v>32</v>
      </c>
      <c r="AX145" s="14" t="s">
        <v>83</v>
      </c>
      <c r="AY145" s="262" t="s">
        <v>174</v>
      </c>
    </row>
    <row r="146" s="2" customFormat="1" ht="66.75" customHeight="1">
      <c r="A146" s="39"/>
      <c r="B146" s="40"/>
      <c r="C146" s="228" t="s">
        <v>228</v>
      </c>
      <c r="D146" s="228" t="s">
        <v>176</v>
      </c>
      <c r="E146" s="229" t="s">
        <v>1430</v>
      </c>
      <c r="F146" s="230" t="s">
        <v>1431</v>
      </c>
      <c r="G146" s="231" t="s">
        <v>203</v>
      </c>
      <c r="H146" s="232">
        <v>1.3</v>
      </c>
      <c r="I146" s="233"/>
      <c r="J146" s="234">
        <f>ROUND(I146*H146,2)</f>
        <v>0</v>
      </c>
      <c r="K146" s="230" t="s">
        <v>180</v>
      </c>
      <c r="L146" s="45"/>
      <c r="M146" s="235" t="s">
        <v>1</v>
      </c>
      <c r="N146" s="236" t="s">
        <v>41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181</v>
      </c>
      <c r="AT146" s="239" t="s">
        <v>176</v>
      </c>
      <c r="AU146" s="239" t="s">
        <v>85</v>
      </c>
      <c r="AY146" s="18" t="s">
        <v>174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83</v>
      </c>
      <c r="BK146" s="240">
        <f>ROUND(I146*H146,2)</f>
        <v>0</v>
      </c>
      <c r="BL146" s="18" t="s">
        <v>181</v>
      </c>
      <c r="BM146" s="239" t="s">
        <v>1432</v>
      </c>
    </row>
    <row r="147" s="14" customFormat="1">
      <c r="A147" s="14"/>
      <c r="B147" s="252"/>
      <c r="C147" s="253"/>
      <c r="D147" s="243" t="s">
        <v>183</v>
      </c>
      <c r="E147" s="254" t="s">
        <v>1</v>
      </c>
      <c r="F147" s="255" t="s">
        <v>1433</v>
      </c>
      <c r="G147" s="253"/>
      <c r="H147" s="256">
        <v>1.3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2" t="s">
        <v>183</v>
      </c>
      <c r="AU147" s="262" t="s">
        <v>85</v>
      </c>
      <c r="AV147" s="14" t="s">
        <v>85</v>
      </c>
      <c r="AW147" s="14" t="s">
        <v>32</v>
      </c>
      <c r="AX147" s="14" t="s">
        <v>83</v>
      </c>
      <c r="AY147" s="262" t="s">
        <v>174</v>
      </c>
    </row>
    <row r="148" s="2" customFormat="1" ht="16.5" customHeight="1">
      <c r="A148" s="39"/>
      <c r="B148" s="40"/>
      <c r="C148" s="285" t="s">
        <v>234</v>
      </c>
      <c r="D148" s="285" t="s">
        <v>256</v>
      </c>
      <c r="E148" s="286" t="s">
        <v>1434</v>
      </c>
      <c r="F148" s="287" t="s">
        <v>1435</v>
      </c>
      <c r="G148" s="288" t="s">
        <v>231</v>
      </c>
      <c r="H148" s="289">
        <v>2.4119999999999999</v>
      </c>
      <c r="I148" s="290"/>
      <c r="J148" s="291">
        <f>ROUND(I148*H148,2)</f>
        <v>0</v>
      </c>
      <c r="K148" s="287" t="s">
        <v>180</v>
      </c>
      <c r="L148" s="292"/>
      <c r="M148" s="293" t="s">
        <v>1</v>
      </c>
      <c r="N148" s="294" t="s">
        <v>41</v>
      </c>
      <c r="O148" s="92"/>
      <c r="P148" s="237">
        <f>O148*H148</f>
        <v>0</v>
      </c>
      <c r="Q148" s="237">
        <v>1</v>
      </c>
      <c r="R148" s="237">
        <f>Q148*H148</f>
        <v>2.4119999999999999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224</v>
      </c>
      <c r="AT148" s="239" t="s">
        <v>256</v>
      </c>
      <c r="AU148" s="239" t="s">
        <v>85</v>
      </c>
      <c r="AY148" s="18" t="s">
        <v>174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83</v>
      </c>
      <c r="BK148" s="240">
        <f>ROUND(I148*H148,2)</f>
        <v>0</v>
      </c>
      <c r="BL148" s="18" t="s">
        <v>181</v>
      </c>
      <c r="BM148" s="239" t="s">
        <v>1436</v>
      </c>
    </row>
    <row r="149" s="14" customFormat="1">
      <c r="A149" s="14"/>
      <c r="B149" s="252"/>
      <c r="C149" s="253"/>
      <c r="D149" s="243" t="s">
        <v>183</v>
      </c>
      <c r="E149" s="254" t="s">
        <v>1</v>
      </c>
      <c r="F149" s="255" t="s">
        <v>1437</v>
      </c>
      <c r="G149" s="253"/>
      <c r="H149" s="256">
        <v>2.4119999999999999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183</v>
      </c>
      <c r="AU149" s="262" t="s">
        <v>85</v>
      </c>
      <c r="AV149" s="14" t="s">
        <v>85</v>
      </c>
      <c r="AW149" s="14" t="s">
        <v>32</v>
      </c>
      <c r="AX149" s="14" t="s">
        <v>83</v>
      </c>
      <c r="AY149" s="262" t="s">
        <v>174</v>
      </c>
    </row>
    <row r="150" s="12" customFormat="1" ht="22.8" customHeight="1">
      <c r="A150" s="12"/>
      <c r="B150" s="212"/>
      <c r="C150" s="213"/>
      <c r="D150" s="214" t="s">
        <v>75</v>
      </c>
      <c r="E150" s="226" t="s">
        <v>181</v>
      </c>
      <c r="F150" s="226" t="s">
        <v>338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SUM(P151:P156)</f>
        <v>0</v>
      </c>
      <c r="Q150" s="220"/>
      <c r="R150" s="221">
        <f>SUM(R151:R156)</f>
        <v>0.020224000000000002</v>
      </c>
      <c r="S150" s="220"/>
      <c r="T150" s="222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83</v>
      </c>
      <c r="AT150" s="224" t="s">
        <v>75</v>
      </c>
      <c r="AU150" s="224" t="s">
        <v>83</v>
      </c>
      <c r="AY150" s="223" t="s">
        <v>174</v>
      </c>
      <c r="BK150" s="225">
        <f>SUM(BK151:BK156)</f>
        <v>0</v>
      </c>
    </row>
    <row r="151" s="2" customFormat="1" ht="33" customHeight="1">
      <c r="A151" s="39"/>
      <c r="B151" s="40"/>
      <c r="C151" s="228" t="s">
        <v>239</v>
      </c>
      <c r="D151" s="228" t="s">
        <v>176</v>
      </c>
      <c r="E151" s="229" t="s">
        <v>1438</v>
      </c>
      <c r="F151" s="230" t="s">
        <v>1439</v>
      </c>
      <c r="G151" s="231" t="s">
        <v>203</v>
      </c>
      <c r="H151" s="232">
        <v>0.32500000000000001</v>
      </c>
      <c r="I151" s="233"/>
      <c r="J151" s="234">
        <f>ROUND(I151*H151,2)</f>
        <v>0</v>
      </c>
      <c r="K151" s="230" t="s">
        <v>180</v>
      </c>
      <c r="L151" s="45"/>
      <c r="M151" s="235" t="s">
        <v>1</v>
      </c>
      <c r="N151" s="236" t="s">
        <v>41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181</v>
      </c>
      <c r="AT151" s="239" t="s">
        <v>176</v>
      </c>
      <c r="AU151" s="239" t="s">
        <v>85</v>
      </c>
      <c r="AY151" s="18" t="s">
        <v>174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83</v>
      </c>
      <c r="BK151" s="240">
        <f>ROUND(I151*H151,2)</f>
        <v>0</v>
      </c>
      <c r="BL151" s="18" t="s">
        <v>181</v>
      </c>
      <c r="BM151" s="239" t="s">
        <v>1440</v>
      </c>
    </row>
    <row r="152" s="14" customFormat="1">
      <c r="A152" s="14"/>
      <c r="B152" s="252"/>
      <c r="C152" s="253"/>
      <c r="D152" s="243" t="s">
        <v>183</v>
      </c>
      <c r="E152" s="254" t="s">
        <v>1</v>
      </c>
      <c r="F152" s="255" t="s">
        <v>1441</v>
      </c>
      <c r="G152" s="253"/>
      <c r="H152" s="256">
        <v>0.32500000000000001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183</v>
      </c>
      <c r="AU152" s="262" t="s">
        <v>85</v>
      </c>
      <c r="AV152" s="14" t="s">
        <v>85</v>
      </c>
      <c r="AW152" s="14" t="s">
        <v>32</v>
      </c>
      <c r="AX152" s="14" t="s">
        <v>83</v>
      </c>
      <c r="AY152" s="262" t="s">
        <v>174</v>
      </c>
    </row>
    <row r="153" s="2" customFormat="1" ht="44.25" customHeight="1">
      <c r="A153" s="39"/>
      <c r="B153" s="40"/>
      <c r="C153" s="228" t="s">
        <v>249</v>
      </c>
      <c r="D153" s="228" t="s">
        <v>176</v>
      </c>
      <c r="E153" s="229" t="s">
        <v>1442</v>
      </c>
      <c r="F153" s="230" t="s">
        <v>1443</v>
      </c>
      <c r="G153" s="231" t="s">
        <v>203</v>
      </c>
      <c r="H153" s="232">
        <v>0.95999999999999996</v>
      </c>
      <c r="I153" s="233"/>
      <c r="J153" s="234">
        <f>ROUND(I153*H153,2)</f>
        <v>0</v>
      </c>
      <c r="K153" s="230" t="s">
        <v>180</v>
      </c>
      <c r="L153" s="45"/>
      <c r="M153" s="235" t="s">
        <v>1</v>
      </c>
      <c r="N153" s="236" t="s">
        <v>41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181</v>
      </c>
      <c r="AT153" s="239" t="s">
        <v>176</v>
      </c>
      <c r="AU153" s="239" t="s">
        <v>85</v>
      </c>
      <c r="AY153" s="18" t="s">
        <v>174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83</v>
      </c>
      <c r="BK153" s="240">
        <f>ROUND(I153*H153,2)</f>
        <v>0</v>
      </c>
      <c r="BL153" s="18" t="s">
        <v>181</v>
      </c>
      <c r="BM153" s="239" t="s">
        <v>1444</v>
      </c>
    </row>
    <row r="154" s="14" customFormat="1">
      <c r="A154" s="14"/>
      <c r="B154" s="252"/>
      <c r="C154" s="253"/>
      <c r="D154" s="243" t="s">
        <v>183</v>
      </c>
      <c r="E154" s="254" t="s">
        <v>1</v>
      </c>
      <c r="F154" s="255" t="s">
        <v>1445</v>
      </c>
      <c r="G154" s="253"/>
      <c r="H154" s="256">
        <v>0.95999999999999996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183</v>
      </c>
      <c r="AU154" s="262" t="s">
        <v>85</v>
      </c>
      <c r="AV154" s="14" t="s">
        <v>85</v>
      </c>
      <c r="AW154" s="14" t="s">
        <v>32</v>
      </c>
      <c r="AX154" s="14" t="s">
        <v>83</v>
      </c>
      <c r="AY154" s="262" t="s">
        <v>174</v>
      </c>
    </row>
    <row r="155" s="2" customFormat="1" ht="37.8" customHeight="1">
      <c r="A155" s="39"/>
      <c r="B155" s="40"/>
      <c r="C155" s="228" t="s">
        <v>255</v>
      </c>
      <c r="D155" s="228" t="s">
        <v>176</v>
      </c>
      <c r="E155" s="229" t="s">
        <v>1446</v>
      </c>
      <c r="F155" s="230" t="s">
        <v>1447</v>
      </c>
      <c r="G155" s="231" t="s">
        <v>179</v>
      </c>
      <c r="H155" s="232">
        <v>3.2000000000000002</v>
      </c>
      <c r="I155" s="233"/>
      <c r="J155" s="234">
        <f>ROUND(I155*H155,2)</f>
        <v>0</v>
      </c>
      <c r="K155" s="230" t="s">
        <v>1</v>
      </c>
      <c r="L155" s="45"/>
      <c r="M155" s="235" t="s">
        <v>1</v>
      </c>
      <c r="N155" s="236" t="s">
        <v>41</v>
      </c>
      <c r="O155" s="92"/>
      <c r="P155" s="237">
        <f>O155*H155</f>
        <v>0</v>
      </c>
      <c r="Q155" s="237">
        <v>0.0063200000000000001</v>
      </c>
      <c r="R155" s="237">
        <f>Q155*H155</f>
        <v>0.020224000000000002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181</v>
      </c>
      <c r="AT155" s="239" t="s">
        <v>176</v>
      </c>
      <c r="AU155" s="239" t="s">
        <v>85</v>
      </c>
      <c r="AY155" s="18" t="s">
        <v>174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83</v>
      </c>
      <c r="BK155" s="240">
        <f>ROUND(I155*H155,2)</f>
        <v>0</v>
      </c>
      <c r="BL155" s="18" t="s">
        <v>181</v>
      </c>
      <c r="BM155" s="239" t="s">
        <v>1448</v>
      </c>
    </row>
    <row r="156" s="14" customFormat="1">
      <c r="A156" s="14"/>
      <c r="B156" s="252"/>
      <c r="C156" s="253"/>
      <c r="D156" s="243" t="s">
        <v>183</v>
      </c>
      <c r="E156" s="254" t="s">
        <v>1</v>
      </c>
      <c r="F156" s="255" t="s">
        <v>1449</v>
      </c>
      <c r="G156" s="253"/>
      <c r="H156" s="256">
        <v>3.2000000000000002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183</v>
      </c>
      <c r="AU156" s="262" t="s">
        <v>85</v>
      </c>
      <c r="AV156" s="14" t="s">
        <v>85</v>
      </c>
      <c r="AW156" s="14" t="s">
        <v>32</v>
      </c>
      <c r="AX156" s="14" t="s">
        <v>83</v>
      </c>
      <c r="AY156" s="262" t="s">
        <v>174</v>
      </c>
    </row>
    <row r="157" s="12" customFormat="1" ht="22.8" customHeight="1">
      <c r="A157" s="12"/>
      <c r="B157" s="212"/>
      <c r="C157" s="213"/>
      <c r="D157" s="214" t="s">
        <v>75</v>
      </c>
      <c r="E157" s="226" t="s">
        <v>228</v>
      </c>
      <c r="F157" s="226" t="s">
        <v>547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SUM(P158:P171)</f>
        <v>0</v>
      </c>
      <c r="Q157" s="220"/>
      <c r="R157" s="221">
        <f>SUM(R158:R171)</f>
        <v>2.5725800000000003</v>
      </c>
      <c r="S157" s="220"/>
      <c r="T157" s="222">
        <f>SUM(T158:T171)</f>
        <v>3.0939999999999999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83</v>
      </c>
      <c r="AT157" s="224" t="s">
        <v>75</v>
      </c>
      <c r="AU157" s="224" t="s">
        <v>83</v>
      </c>
      <c r="AY157" s="223" t="s">
        <v>174</v>
      </c>
      <c r="BK157" s="225">
        <f>SUM(BK158:BK171)</f>
        <v>0</v>
      </c>
    </row>
    <row r="158" s="2" customFormat="1" ht="24.15" customHeight="1">
      <c r="A158" s="39"/>
      <c r="B158" s="40"/>
      <c r="C158" s="228" t="s">
        <v>262</v>
      </c>
      <c r="D158" s="228" t="s">
        <v>176</v>
      </c>
      <c r="E158" s="229" t="s">
        <v>553</v>
      </c>
      <c r="F158" s="230" t="s">
        <v>1450</v>
      </c>
      <c r="G158" s="231" t="s">
        <v>439</v>
      </c>
      <c r="H158" s="232">
        <v>8</v>
      </c>
      <c r="I158" s="233"/>
      <c r="J158" s="234">
        <f>ROUND(I158*H158,2)</f>
        <v>0</v>
      </c>
      <c r="K158" s="230" t="s">
        <v>180</v>
      </c>
      <c r="L158" s="45"/>
      <c r="M158" s="235" t="s">
        <v>1</v>
      </c>
      <c r="N158" s="236" t="s">
        <v>41</v>
      </c>
      <c r="O158" s="92"/>
      <c r="P158" s="237">
        <f>O158*H158</f>
        <v>0</v>
      </c>
      <c r="Q158" s="237">
        <v>0.29221000000000003</v>
      </c>
      <c r="R158" s="237">
        <f>Q158*H158</f>
        <v>2.3376800000000002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181</v>
      </c>
      <c r="AT158" s="239" t="s">
        <v>176</v>
      </c>
      <c r="AU158" s="239" t="s">
        <v>85</v>
      </c>
      <c r="AY158" s="18" t="s">
        <v>174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83</v>
      </c>
      <c r="BK158" s="240">
        <f>ROUND(I158*H158,2)</f>
        <v>0</v>
      </c>
      <c r="BL158" s="18" t="s">
        <v>181</v>
      </c>
      <c r="BM158" s="239" t="s">
        <v>1451</v>
      </c>
    </row>
    <row r="159" s="2" customFormat="1" ht="16.5" customHeight="1">
      <c r="A159" s="39"/>
      <c r="B159" s="40"/>
      <c r="C159" s="285" t="s">
        <v>8</v>
      </c>
      <c r="D159" s="285" t="s">
        <v>256</v>
      </c>
      <c r="E159" s="286" t="s">
        <v>1452</v>
      </c>
      <c r="F159" s="287" t="s">
        <v>1453</v>
      </c>
      <c r="G159" s="288" t="s">
        <v>883</v>
      </c>
      <c r="H159" s="289">
        <v>5</v>
      </c>
      <c r="I159" s="290"/>
      <c r="J159" s="291">
        <f>ROUND(I159*H159,2)</f>
        <v>0</v>
      </c>
      <c r="K159" s="287" t="s">
        <v>1</v>
      </c>
      <c r="L159" s="292"/>
      <c r="M159" s="293" t="s">
        <v>1</v>
      </c>
      <c r="N159" s="294" t="s">
        <v>41</v>
      </c>
      <c r="O159" s="92"/>
      <c r="P159" s="237">
        <f>O159*H159</f>
        <v>0</v>
      </c>
      <c r="Q159" s="237">
        <v>0.021100000000000001</v>
      </c>
      <c r="R159" s="237">
        <f>Q159*H159</f>
        <v>0.10550000000000001</v>
      </c>
      <c r="S159" s="237">
        <v>0</v>
      </c>
      <c r="T159" s="23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9" t="s">
        <v>224</v>
      </c>
      <c r="AT159" s="239" t="s">
        <v>256</v>
      </c>
      <c r="AU159" s="239" t="s">
        <v>85</v>
      </c>
      <c r="AY159" s="18" t="s">
        <v>174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8" t="s">
        <v>83</v>
      </c>
      <c r="BK159" s="240">
        <f>ROUND(I159*H159,2)</f>
        <v>0</v>
      </c>
      <c r="BL159" s="18" t="s">
        <v>181</v>
      </c>
      <c r="BM159" s="239" t="s">
        <v>1454</v>
      </c>
    </row>
    <row r="160" s="14" customFormat="1">
      <c r="A160" s="14"/>
      <c r="B160" s="252"/>
      <c r="C160" s="253"/>
      <c r="D160" s="243" t="s">
        <v>183</v>
      </c>
      <c r="E160" s="254" t="s">
        <v>1</v>
      </c>
      <c r="F160" s="255" t="s">
        <v>1455</v>
      </c>
      <c r="G160" s="253"/>
      <c r="H160" s="256">
        <v>5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183</v>
      </c>
      <c r="AU160" s="262" t="s">
        <v>85</v>
      </c>
      <c r="AV160" s="14" t="s">
        <v>85</v>
      </c>
      <c r="AW160" s="14" t="s">
        <v>32</v>
      </c>
      <c r="AX160" s="14" t="s">
        <v>83</v>
      </c>
      <c r="AY160" s="262" t="s">
        <v>174</v>
      </c>
    </row>
    <row r="161" s="2" customFormat="1" ht="16.5" customHeight="1">
      <c r="A161" s="39"/>
      <c r="B161" s="40"/>
      <c r="C161" s="285" t="s">
        <v>272</v>
      </c>
      <c r="D161" s="285" t="s">
        <v>256</v>
      </c>
      <c r="E161" s="286" t="s">
        <v>1456</v>
      </c>
      <c r="F161" s="287" t="s">
        <v>1457</v>
      </c>
      <c r="G161" s="288" t="s">
        <v>883</v>
      </c>
      <c r="H161" s="289">
        <v>3</v>
      </c>
      <c r="I161" s="290"/>
      <c r="J161" s="291">
        <f>ROUND(I161*H161,2)</f>
        <v>0</v>
      </c>
      <c r="K161" s="287" t="s">
        <v>1</v>
      </c>
      <c r="L161" s="292"/>
      <c r="M161" s="293" t="s">
        <v>1</v>
      </c>
      <c r="N161" s="294" t="s">
        <v>41</v>
      </c>
      <c r="O161" s="92"/>
      <c r="P161" s="237">
        <f>O161*H161</f>
        <v>0</v>
      </c>
      <c r="Q161" s="237">
        <v>0.0206</v>
      </c>
      <c r="R161" s="237">
        <f>Q161*H161</f>
        <v>0.061800000000000001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224</v>
      </c>
      <c r="AT161" s="239" t="s">
        <v>256</v>
      </c>
      <c r="AU161" s="239" t="s">
        <v>85</v>
      </c>
      <c r="AY161" s="18" t="s">
        <v>174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83</v>
      </c>
      <c r="BK161" s="240">
        <f>ROUND(I161*H161,2)</f>
        <v>0</v>
      </c>
      <c r="BL161" s="18" t="s">
        <v>181</v>
      </c>
      <c r="BM161" s="239" t="s">
        <v>1458</v>
      </c>
    </row>
    <row r="162" s="14" customFormat="1">
      <c r="A162" s="14"/>
      <c r="B162" s="252"/>
      <c r="C162" s="253"/>
      <c r="D162" s="243" t="s">
        <v>183</v>
      </c>
      <c r="E162" s="254" t="s">
        <v>1</v>
      </c>
      <c r="F162" s="255" t="s">
        <v>1459</v>
      </c>
      <c r="G162" s="253"/>
      <c r="H162" s="256">
        <v>3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183</v>
      </c>
      <c r="AU162" s="262" t="s">
        <v>85</v>
      </c>
      <c r="AV162" s="14" t="s">
        <v>85</v>
      </c>
      <c r="AW162" s="14" t="s">
        <v>32</v>
      </c>
      <c r="AX162" s="14" t="s">
        <v>83</v>
      </c>
      <c r="AY162" s="262" t="s">
        <v>174</v>
      </c>
    </row>
    <row r="163" s="2" customFormat="1" ht="16.5" customHeight="1">
      <c r="A163" s="39"/>
      <c r="B163" s="40"/>
      <c r="C163" s="285" t="s">
        <v>276</v>
      </c>
      <c r="D163" s="285" t="s">
        <v>256</v>
      </c>
      <c r="E163" s="286" t="s">
        <v>1460</v>
      </c>
      <c r="F163" s="287" t="s">
        <v>1461</v>
      </c>
      <c r="G163" s="288" t="s">
        <v>883</v>
      </c>
      <c r="H163" s="289">
        <v>6</v>
      </c>
      <c r="I163" s="290"/>
      <c r="J163" s="291">
        <f>ROUND(I163*H163,2)</f>
        <v>0</v>
      </c>
      <c r="K163" s="287" t="s">
        <v>1</v>
      </c>
      <c r="L163" s="292"/>
      <c r="M163" s="293" t="s">
        <v>1</v>
      </c>
      <c r="N163" s="294" t="s">
        <v>41</v>
      </c>
      <c r="O163" s="92"/>
      <c r="P163" s="237">
        <f>O163*H163</f>
        <v>0</v>
      </c>
      <c r="Q163" s="237">
        <v>0.0014</v>
      </c>
      <c r="R163" s="237">
        <f>Q163*H163</f>
        <v>0.0083999999999999995</v>
      </c>
      <c r="S163" s="237">
        <v>0</v>
      </c>
      <c r="T163" s="23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9" t="s">
        <v>224</v>
      </c>
      <c r="AT163" s="239" t="s">
        <v>256</v>
      </c>
      <c r="AU163" s="239" t="s">
        <v>85</v>
      </c>
      <c r="AY163" s="18" t="s">
        <v>174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8" t="s">
        <v>83</v>
      </c>
      <c r="BK163" s="240">
        <f>ROUND(I163*H163,2)</f>
        <v>0</v>
      </c>
      <c r="BL163" s="18" t="s">
        <v>181</v>
      </c>
      <c r="BM163" s="239" t="s">
        <v>1462</v>
      </c>
    </row>
    <row r="164" s="14" customFormat="1">
      <c r="A164" s="14"/>
      <c r="B164" s="252"/>
      <c r="C164" s="253"/>
      <c r="D164" s="243" t="s">
        <v>183</v>
      </c>
      <c r="E164" s="254" t="s">
        <v>1</v>
      </c>
      <c r="F164" s="255" t="s">
        <v>1463</v>
      </c>
      <c r="G164" s="253"/>
      <c r="H164" s="256">
        <v>6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183</v>
      </c>
      <c r="AU164" s="262" t="s">
        <v>85</v>
      </c>
      <c r="AV164" s="14" t="s">
        <v>85</v>
      </c>
      <c r="AW164" s="14" t="s">
        <v>32</v>
      </c>
      <c r="AX164" s="14" t="s">
        <v>83</v>
      </c>
      <c r="AY164" s="262" t="s">
        <v>174</v>
      </c>
    </row>
    <row r="165" s="2" customFormat="1" ht="16.5" customHeight="1">
      <c r="A165" s="39"/>
      <c r="B165" s="40"/>
      <c r="C165" s="285" t="s">
        <v>284</v>
      </c>
      <c r="D165" s="285" t="s">
        <v>256</v>
      </c>
      <c r="E165" s="286" t="s">
        <v>1464</v>
      </c>
      <c r="F165" s="287" t="s">
        <v>1465</v>
      </c>
      <c r="G165" s="288" t="s">
        <v>883</v>
      </c>
      <c r="H165" s="289">
        <v>3</v>
      </c>
      <c r="I165" s="290"/>
      <c r="J165" s="291">
        <f>ROUND(I165*H165,2)</f>
        <v>0</v>
      </c>
      <c r="K165" s="287" t="s">
        <v>1</v>
      </c>
      <c r="L165" s="292"/>
      <c r="M165" s="293" t="s">
        <v>1</v>
      </c>
      <c r="N165" s="294" t="s">
        <v>41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224</v>
      </c>
      <c r="AT165" s="239" t="s">
        <v>256</v>
      </c>
      <c r="AU165" s="239" t="s">
        <v>85</v>
      </c>
      <c r="AY165" s="18" t="s">
        <v>174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83</v>
      </c>
      <c r="BK165" s="240">
        <f>ROUND(I165*H165,2)</f>
        <v>0</v>
      </c>
      <c r="BL165" s="18" t="s">
        <v>181</v>
      </c>
      <c r="BM165" s="239" t="s">
        <v>1466</v>
      </c>
    </row>
    <row r="166" s="2" customFormat="1" ht="16.5" customHeight="1">
      <c r="A166" s="39"/>
      <c r="B166" s="40"/>
      <c r="C166" s="285" t="s">
        <v>289</v>
      </c>
      <c r="D166" s="285" t="s">
        <v>256</v>
      </c>
      <c r="E166" s="286" t="s">
        <v>1467</v>
      </c>
      <c r="F166" s="287" t="s">
        <v>1468</v>
      </c>
      <c r="G166" s="288" t="s">
        <v>883</v>
      </c>
      <c r="H166" s="289">
        <v>8</v>
      </c>
      <c r="I166" s="290"/>
      <c r="J166" s="291">
        <f>ROUND(I166*H166,2)</f>
        <v>0</v>
      </c>
      <c r="K166" s="287" t="s">
        <v>1</v>
      </c>
      <c r="L166" s="292"/>
      <c r="M166" s="293" t="s">
        <v>1</v>
      </c>
      <c r="N166" s="294" t="s">
        <v>41</v>
      </c>
      <c r="O166" s="92"/>
      <c r="P166" s="237">
        <f>O166*H166</f>
        <v>0</v>
      </c>
      <c r="Q166" s="237">
        <v>0.0074000000000000003</v>
      </c>
      <c r="R166" s="237">
        <f>Q166*H166</f>
        <v>0.059200000000000003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224</v>
      </c>
      <c r="AT166" s="239" t="s">
        <v>256</v>
      </c>
      <c r="AU166" s="239" t="s">
        <v>85</v>
      </c>
      <c r="AY166" s="18" t="s">
        <v>174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83</v>
      </c>
      <c r="BK166" s="240">
        <f>ROUND(I166*H166,2)</f>
        <v>0</v>
      </c>
      <c r="BL166" s="18" t="s">
        <v>181</v>
      </c>
      <c r="BM166" s="239" t="s">
        <v>1469</v>
      </c>
    </row>
    <row r="167" s="14" customFormat="1">
      <c r="A167" s="14"/>
      <c r="B167" s="252"/>
      <c r="C167" s="253"/>
      <c r="D167" s="243" t="s">
        <v>183</v>
      </c>
      <c r="E167" s="254" t="s">
        <v>1</v>
      </c>
      <c r="F167" s="255" t="s">
        <v>1470</v>
      </c>
      <c r="G167" s="253"/>
      <c r="H167" s="256">
        <v>8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183</v>
      </c>
      <c r="AU167" s="262" t="s">
        <v>85</v>
      </c>
      <c r="AV167" s="14" t="s">
        <v>85</v>
      </c>
      <c r="AW167" s="14" t="s">
        <v>32</v>
      </c>
      <c r="AX167" s="14" t="s">
        <v>83</v>
      </c>
      <c r="AY167" s="262" t="s">
        <v>174</v>
      </c>
    </row>
    <row r="168" s="2" customFormat="1" ht="24.15" customHeight="1">
      <c r="A168" s="39"/>
      <c r="B168" s="40"/>
      <c r="C168" s="228" t="s">
        <v>298</v>
      </c>
      <c r="D168" s="228" t="s">
        <v>176</v>
      </c>
      <c r="E168" s="229" t="s">
        <v>1471</v>
      </c>
      <c r="F168" s="230" t="s">
        <v>1472</v>
      </c>
      <c r="G168" s="231" t="s">
        <v>883</v>
      </c>
      <c r="H168" s="232">
        <v>2</v>
      </c>
      <c r="I168" s="233"/>
      <c r="J168" s="234">
        <f>ROUND(I168*H168,2)</f>
        <v>0</v>
      </c>
      <c r="K168" s="230" t="s">
        <v>1</v>
      </c>
      <c r="L168" s="45"/>
      <c r="M168" s="235" t="s">
        <v>1</v>
      </c>
      <c r="N168" s="236" t="s">
        <v>41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181</v>
      </c>
      <c r="AT168" s="239" t="s">
        <v>176</v>
      </c>
      <c r="AU168" s="239" t="s">
        <v>85</v>
      </c>
      <c r="AY168" s="18" t="s">
        <v>174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83</v>
      </c>
      <c r="BK168" s="240">
        <f>ROUND(I168*H168,2)</f>
        <v>0</v>
      </c>
      <c r="BL168" s="18" t="s">
        <v>181</v>
      </c>
      <c r="BM168" s="239" t="s">
        <v>1473</v>
      </c>
    </row>
    <row r="169" s="2" customFormat="1" ht="66.75" customHeight="1">
      <c r="A169" s="39"/>
      <c r="B169" s="40"/>
      <c r="C169" s="228" t="s">
        <v>7</v>
      </c>
      <c r="D169" s="228" t="s">
        <v>176</v>
      </c>
      <c r="E169" s="229" t="s">
        <v>640</v>
      </c>
      <c r="F169" s="230" t="s">
        <v>1474</v>
      </c>
      <c r="G169" s="231" t="s">
        <v>439</v>
      </c>
      <c r="H169" s="232">
        <v>3.3999999999999999</v>
      </c>
      <c r="I169" s="233"/>
      <c r="J169" s="234">
        <f>ROUND(I169*H169,2)</f>
        <v>0</v>
      </c>
      <c r="K169" s="230" t="s">
        <v>180</v>
      </c>
      <c r="L169" s="45"/>
      <c r="M169" s="235" t="s">
        <v>1</v>
      </c>
      <c r="N169" s="236" t="s">
        <v>41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0.90000000000000002</v>
      </c>
      <c r="T169" s="238">
        <f>S169*H169</f>
        <v>3.0600000000000001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181</v>
      </c>
      <c r="AT169" s="239" t="s">
        <v>176</v>
      </c>
      <c r="AU169" s="239" t="s">
        <v>85</v>
      </c>
      <c r="AY169" s="18" t="s">
        <v>174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83</v>
      </c>
      <c r="BK169" s="240">
        <f>ROUND(I169*H169,2)</f>
        <v>0</v>
      </c>
      <c r="BL169" s="18" t="s">
        <v>181</v>
      </c>
      <c r="BM169" s="239" t="s">
        <v>1475</v>
      </c>
    </row>
    <row r="170" s="14" customFormat="1">
      <c r="A170" s="14"/>
      <c r="B170" s="252"/>
      <c r="C170" s="253"/>
      <c r="D170" s="243" t="s">
        <v>183</v>
      </c>
      <c r="E170" s="254" t="s">
        <v>1</v>
      </c>
      <c r="F170" s="255" t="s">
        <v>1476</v>
      </c>
      <c r="G170" s="253"/>
      <c r="H170" s="256">
        <v>3.3999999999999999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2" t="s">
        <v>183</v>
      </c>
      <c r="AU170" s="262" t="s">
        <v>85</v>
      </c>
      <c r="AV170" s="14" t="s">
        <v>85</v>
      </c>
      <c r="AW170" s="14" t="s">
        <v>32</v>
      </c>
      <c r="AX170" s="14" t="s">
        <v>83</v>
      </c>
      <c r="AY170" s="262" t="s">
        <v>174</v>
      </c>
    </row>
    <row r="171" s="2" customFormat="1" ht="44.25" customHeight="1">
      <c r="A171" s="39"/>
      <c r="B171" s="40"/>
      <c r="C171" s="228" t="s">
        <v>309</v>
      </c>
      <c r="D171" s="228" t="s">
        <v>176</v>
      </c>
      <c r="E171" s="229" t="s">
        <v>1477</v>
      </c>
      <c r="F171" s="230" t="s">
        <v>1478</v>
      </c>
      <c r="G171" s="231" t="s">
        <v>883</v>
      </c>
      <c r="H171" s="232">
        <v>1</v>
      </c>
      <c r="I171" s="233"/>
      <c r="J171" s="234">
        <f>ROUND(I171*H171,2)</f>
        <v>0</v>
      </c>
      <c r="K171" s="230" t="s">
        <v>180</v>
      </c>
      <c r="L171" s="45"/>
      <c r="M171" s="235" t="s">
        <v>1</v>
      </c>
      <c r="N171" s="236" t="s">
        <v>41</v>
      </c>
      <c r="O171" s="92"/>
      <c r="P171" s="237">
        <f>O171*H171</f>
        <v>0</v>
      </c>
      <c r="Q171" s="237">
        <v>0</v>
      </c>
      <c r="R171" s="237">
        <f>Q171*H171</f>
        <v>0</v>
      </c>
      <c r="S171" s="237">
        <v>0.034000000000000002</v>
      </c>
      <c r="T171" s="238">
        <f>S171*H171</f>
        <v>0.034000000000000002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181</v>
      </c>
      <c r="AT171" s="239" t="s">
        <v>176</v>
      </c>
      <c r="AU171" s="239" t="s">
        <v>85</v>
      </c>
      <c r="AY171" s="18" t="s">
        <v>174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83</v>
      </c>
      <c r="BK171" s="240">
        <f>ROUND(I171*H171,2)</f>
        <v>0</v>
      </c>
      <c r="BL171" s="18" t="s">
        <v>181</v>
      </c>
      <c r="BM171" s="239" t="s">
        <v>1479</v>
      </c>
    </row>
    <row r="172" s="12" customFormat="1" ht="22.8" customHeight="1">
      <c r="A172" s="12"/>
      <c r="B172" s="212"/>
      <c r="C172" s="213"/>
      <c r="D172" s="214" t="s">
        <v>75</v>
      </c>
      <c r="E172" s="226" t="s">
        <v>676</v>
      </c>
      <c r="F172" s="226" t="s">
        <v>677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SUM(P173:P178)</f>
        <v>0</v>
      </c>
      <c r="Q172" s="220"/>
      <c r="R172" s="221">
        <f>SUM(R173:R178)</f>
        <v>0</v>
      </c>
      <c r="S172" s="220"/>
      <c r="T172" s="222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83</v>
      </c>
      <c r="AT172" s="224" t="s">
        <v>75</v>
      </c>
      <c r="AU172" s="224" t="s">
        <v>83</v>
      </c>
      <c r="AY172" s="223" t="s">
        <v>174</v>
      </c>
      <c r="BK172" s="225">
        <f>SUM(BK173:BK178)</f>
        <v>0</v>
      </c>
    </row>
    <row r="173" s="2" customFormat="1" ht="37.8" customHeight="1">
      <c r="A173" s="39"/>
      <c r="B173" s="40"/>
      <c r="C173" s="228" t="s">
        <v>315</v>
      </c>
      <c r="D173" s="228" t="s">
        <v>176</v>
      </c>
      <c r="E173" s="229" t="s">
        <v>1480</v>
      </c>
      <c r="F173" s="230" t="s">
        <v>1481</v>
      </c>
      <c r="G173" s="231" t="s">
        <v>231</v>
      </c>
      <c r="H173" s="232">
        <v>3.0990000000000002</v>
      </c>
      <c r="I173" s="233"/>
      <c r="J173" s="234">
        <f>ROUND(I173*H173,2)</f>
        <v>0</v>
      </c>
      <c r="K173" s="230" t="s">
        <v>180</v>
      </c>
      <c r="L173" s="45"/>
      <c r="M173" s="235" t="s">
        <v>1</v>
      </c>
      <c r="N173" s="236" t="s">
        <v>41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181</v>
      </c>
      <c r="AT173" s="239" t="s">
        <v>176</v>
      </c>
      <c r="AU173" s="239" t="s">
        <v>85</v>
      </c>
      <c r="AY173" s="18" t="s">
        <v>174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83</v>
      </c>
      <c r="BK173" s="240">
        <f>ROUND(I173*H173,2)</f>
        <v>0</v>
      </c>
      <c r="BL173" s="18" t="s">
        <v>181</v>
      </c>
      <c r="BM173" s="239" t="s">
        <v>1482</v>
      </c>
    </row>
    <row r="174" s="2" customFormat="1" ht="33" customHeight="1">
      <c r="A174" s="39"/>
      <c r="B174" s="40"/>
      <c r="C174" s="228" t="s">
        <v>322</v>
      </c>
      <c r="D174" s="228" t="s">
        <v>176</v>
      </c>
      <c r="E174" s="229" t="s">
        <v>687</v>
      </c>
      <c r="F174" s="230" t="s">
        <v>1483</v>
      </c>
      <c r="G174" s="231" t="s">
        <v>231</v>
      </c>
      <c r="H174" s="232">
        <v>3.0990000000000002</v>
      </c>
      <c r="I174" s="233"/>
      <c r="J174" s="234">
        <f>ROUND(I174*H174,2)</f>
        <v>0</v>
      </c>
      <c r="K174" s="230" t="s">
        <v>180</v>
      </c>
      <c r="L174" s="45"/>
      <c r="M174" s="235" t="s">
        <v>1</v>
      </c>
      <c r="N174" s="236" t="s">
        <v>41</v>
      </c>
      <c r="O174" s="92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181</v>
      </c>
      <c r="AT174" s="239" t="s">
        <v>176</v>
      </c>
      <c r="AU174" s="239" t="s">
        <v>85</v>
      </c>
      <c r="AY174" s="18" t="s">
        <v>174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83</v>
      </c>
      <c r="BK174" s="240">
        <f>ROUND(I174*H174,2)</f>
        <v>0</v>
      </c>
      <c r="BL174" s="18" t="s">
        <v>181</v>
      </c>
      <c r="BM174" s="239" t="s">
        <v>1484</v>
      </c>
    </row>
    <row r="175" s="2" customFormat="1" ht="44.25" customHeight="1">
      <c r="A175" s="39"/>
      <c r="B175" s="40"/>
      <c r="C175" s="228" t="s">
        <v>329</v>
      </c>
      <c r="D175" s="228" t="s">
        <v>176</v>
      </c>
      <c r="E175" s="229" t="s">
        <v>691</v>
      </c>
      <c r="F175" s="230" t="s">
        <v>1485</v>
      </c>
      <c r="G175" s="231" t="s">
        <v>231</v>
      </c>
      <c r="H175" s="232">
        <v>58.881</v>
      </c>
      <c r="I175" s="233"/>
      <c r="J175" s="234">
        <f>ROUND(I175*H175,2)</f>
        <v>0</v>
      </c>
      <c r="K175" s="230" t="s">
        <v>1486</v>
      </c>
      <c r="L175" s="45"/>
      <c r="M175" s="235" t="s">
        <v>1</v>
      </c>
      <c r="N175" s="236" t="s">
        <v>41</v>
      </c>
      <c r="O175" s="92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181</v>
      </c>
      <c r="AT175" s="239" t="s">
        <v>176</v>
      </c>
      <c r="AU175" s="239" t="s">
        <v>85</v>
      </c>
      <c r="AY175" s="18" t="s">
        <v>174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83</v>
      </c>
      <c r="BK175" s="240">
        <f>ROUND(I175*H175,2)</f>
        <v>0</v>
      </c>
      <c r="BL175" s="18" t="s">
        <v>181</v>
      </c>
      <c r="BM175" s="239" t="s">
        <v>1487</v>
      </c>
    </row>
    <row r="176" s="14" customFormat="1">
      <c r="A176" s="14"/>
      <c r="B176" s="252"/>
      <c r="C176" s="253"/>
      <c r="D176" s="243" t="s">
        <v>183</v>
      </c>
      <c r="E176" s="254" t="s">
        <v>1</v>
      </c>
      <c r="F176" s="255" t="s">
        <v>1488</v>
      </c>
      <c r="G176" s="253"/>
      <c r="H176" s="256">
        <v>58.881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183</v>
      </c>
      <c r="AU176" s="262" t="s">
        <v>85</v>
      </c>
      <c r="AV176" s="14" t="s">
        <v>85</v>
      </c>
      <c r="AW176" s="14" t="s">
        <v>32</v>
      </c>
      <c r="AX176" s="14" t="s">
        <v>83</v>
      </c>
      <c r="AY176" s="262" t="s">
        <v>174</v>
      </c>
    </row>
    <row r="177" s="2" customFormat="1" ht="44.25" customHeight="1">
      <c r="A177" s="39"/>
      <c r="B177" s="40"/>
      <c r="C177" s="228" t="s">
        <v>333</v>
      </c>
      <c r="D177" s="228" t="s">
        <v>176</v>
      </c>
      <c r="E177" s="229" t="s">
        <v>1489</v>
      </c>
      <c r="F177" s="230" t="s">
        <v>1490</v>
      </c>
      <c r="G177" s="231" t="s">
        <v>231</v>
      </c>
      <c r="H177" s="232">
        <v>5.1600000000000001</v>
      </c>
      <c r="I177" s="233"/>
      <c r="J177" s="234">
        <f>ROUND(I177*H177,2)</f>
        <v>0</v>
      </c>
      <c r="K177" s="230" t="s">
        <v>1486</v>
      </c>
      <c r="L177" s="45"/>
      <c r="M177" s="235" t="s">
        <v>1</v>
      </c>
      <c r="N177" s="236" t="s">
        <v>41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181</v>
      </c>
      <c r="AT177" s="239" t="s">
        <v>176</v>
      </c>
      <c r="AU177" s="239" t="s">
        <v>85</v>
      </c>
      <c r="AY177" s="18" t="s">
        <v>174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83</v>
      </c>
      <c r="BK177" s="240">
        <f>ROUND(I177*H177,2)</f>
        <v>0</v>
      </c>
      <c r="BL177" s="18" t="s">
        <v>181</v>
      </c>
      <c r="BM177" s="239" t="s">
        <v>1491</v>
      </c>
    </row>
    <row r="178" s="14" customFormat="1">
      <c r="A178" s="14"/>
      <c r="B178" s="252"/>
      <c r="C178" s="253"/>
      <c r="D178" s="243" t="s">
        <v>183</v>
      </c>
      <c r="E178" s="254" t="s">
        <v>1</v>
      </c>
      <c r="F178" s="255" t="s">
        <v>1492</v>
      </c>
      <c r="G178" s="253"/>
      <c r="H178" s="256">
        <v>5.1600000000000001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183</v>
      </c>
      <c r="AU178" s="262" t="s">
        <v>85</v>
      </c>
      <c r="AV178" s="14" t="s">
        <v>85</v>
      </c>
      <c r="AW178" s="14" t="s">
        <v>32</v>
      </c>
      <c r="AX178" s="14" t="s">
        <v>83</v>
      </c>
      <c r="AY178" s="262" t="s">
        <v>174</v>
      </c>
    </row>
    <row r="179" s="12" customFormat="1" ht="22.8" customHeight="1">
      <c r="A179" s="12"/>
      <c r="B179" s="212"/>
      <c r="C179" s="213"/>
      <c r="D179" s="214" t="s">
        <v>75</v>
      </c>
      <c r="E179" s="226" t="s">
        <v>704</v>
      </c>
      <c r="F179" s="226" t="s">
        <v>705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P180</f>
        <v>0</v>
      </c>
      <c r="Q179" s="220"/>
      <c r="R179" s="221">
        <f>R180</f>
        <v>0</v>
      </c>
      <c r="S179" s="220"/>
      <c r="T179" s="222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83</v>
      </c>
      <c r="AT179" s="224" t="s">
        <v>75</v>
      </c>
      <c r="AU179" s="224" t="s">
        <v>83</v>
      </c>
      <c r="AY179" s="223" t="s">
        <v>174</v>
      </c>
      <c r="BK179" s="225">
        <f>BK180</f>
        <v>0</v>
      </c>
    </row>
    <row r="180" s="2" customFormat="1" ht="49.05" customHeight="1">
      <c r="A180" s="39"/>
      <c r="B180" s="40"/>
      <c r="C180" s="228" t="s">
        <v>339</v>
      </c>
      <c r="D180" s="228" t="s">
        <v>176</v>
      </c>
      <c r="E180" s="229" t="s">
        <v>1493</v>
      </c>
      <c r="F180" s="230" t="s">
        <v>1494</v>
      </c>
      <c r="G180" s="231" t="s">
        <v>231</v>
      </c>
      <c r="H180" s="232">
        <v>5.0049999999999999</v>
      </c>
      <c r="I180" s="233"/>
      <c r="J180" s="234">
        <f>ROUND(I180*H180,2)</f>
        <v>0</v>
      </c>
      <c r="K180" s="230" t="s">
        <v>180</v>
      </c>
      <c r="L180" s="45"/>
      <c r="M180" s="235" t="s">
        <v>1</v>
      </c>
      <c r="N180" s="236" t="s">
        <v>41</v>
      </c>
      <c r="O180" s="92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9" t="s">
        <v>181</v>
      </c>
      <c r="AT180" s="239" t="s">
        <v>176</v>
      </c>
      <c r="AU180" s="239" t="s">
        <v>85</v>
      </c>
      <c r="AY180" s="18" t="s">
        <v>174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8" t="s">
        <v>83</v>
      </c>
      <c r="BK180" s="240">
        <f>ROUND(I180*H180,2)</f>
        <v>0</v>
      </c>
      <c r="BL180" s="18" t="s">
        <v>181</v>
      </c>
      <c r="BM180" s="239" t="s">
        <v>1495</v>
      </c>
    </row>
    <row r="181" s="12" customFormat="1" ht="25.92" customHeight="1">
      <c r="A181" s="12"/>
      <c r="B181" s="212"/>
      <c r="C181" s="213"/>
      <c r="D181" s="214" t="s">
        <v>75</v>
      </c>
      <c r="E181" s="215" t="s">
        <v>710</v>
      </c>
      <c r="F181" s="215" t="s">
        <v>711</v>
      </c>
      <c r="G181" s="213"/>
      <c r="H181" s="213"/>
      <c r="I181" s="216"/>
      <c r="J181" s="217">
        <f>BK181</f>
        <v>0</v>
      </c>
      <c r="K181" s="213"/>
      <c r="L181" s="218"/>
      <c r="M181" s="219"/>
      <c r="N181" s="220"/>
      <c r="O181" s="220"/>
      <c r="P181" s="221">
        <f>P182</f>
        <v>0</v>
      </c>
      <c r="Q181" s="220"/>
      <c r="R181" s="221">
        <f>R182</f>
        <v>0.017120000000000003</v>
      </c>
      <c r="S181" s="220"/>
      <c r="T181" s="222">
        <f>T182</f>
        <v>0.0052599999999999999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85</v>
      </c>
      <c r="AT181" s="224" t="s">
        <v>75</v>
      </c>
      <c r="AU181" s="224" t="s">
        <v>76</v>
      </c>
      <c r="AY181" s="223" t="s">
        <v>174</v>
      </c>
      <c r="BK181" s="225">
        <f>BK182</f>
        <v>0</v>
      </c>
    </row>
    <row r="182" s="12" customFormat="1" ht="22.8" customHeight="1">
      <c r="A182" s="12"/>
      <c r="B182" s="212"/>
      <c r="C182" s="213"/>
      <c r="D182" s="214" t="s">
        <v>75</v>
      </c>
      <c r="E182" s="226" t="s">
        <v>1496</v>
      </c>
      <c r="F182" s="226" t="s">
        <v>1497</v>
      </c>
      <c r="G182" s="213"/>
      <c r="H182" s="213"/>
      <c r="I182" s="216"/>
      <c r="J182" s="227">
        <f>BK182</f>
        <v>0</v>
      </c>
      <c r="K182" s="213"/>
      <c r="L182" s="218"/>
      <c r="M182" s="219"/>
      <c r="N182" s="220"/>
      <c r="O182" s="220"/>
      <c r="P182" s="221">
        <f>SUM(P183:P189)</f>
        <v>0</v>
      </c>
      <c r="Q182" s="220"/>
      <c r="R182" s="221">
        <f>SUM(R183:R189)</f>
        <v>0.017120000000000003</v>
      </c>
      <c r="S182" s="220"/>
      <c r="T182" s="222">
        <f>SUM(T183:T189)</f>
        <v>0.0052599999999999999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85</v>
      </c>
      <c r="AT182" s="224" t="s">
        <v>75</v>
      </c>
      <c r="AU182" s="224" t="s">
        <v>83</v>
      </c>
      <c r="AY182" s="223" t="s">
        <v>174</v>
      </c>
      <c r="BK182" s="225">
        <f>SUM(BK183:BK189)</f>
        <v>0</v>
      </c>
    </row>
    <row r="183" s="2" customFormat="1" ht="24.15" customHeight="1">
      <c r="A183" s="39"/>
      <c r="B183" s="40"/>
      <c r="C183" s="228" t="s">
        <v>344</v>
      </c>
      <c r="D183" s="228" t="s">
        <v>176</v>
      </c>
      <c r="E183" s="229" t="s">
        <v>1498</v>
      </c>
      <c r="F183" s="230" t="s">
        <v>1499</v>
      </c>
      <c r="G183" s="231" t="s">
        <v>883</v>
      </c>
      <c r="H183" s="232">
        <v>2</v>
      </c>
      <c r="I183" s="233"/>
      <c r="J183" s="234">
        <f>ROUND(I183*H183,2)</f>
        <v>0</v>
      </c>
      <c r="K183" s="230" t="s">
        <v>180</v>
      </c>
      <c r="L183" s="45"/>
      <c r="M183" s="235" t="s">
        <v>1</v>
      </c>
      <c r="N183" s="236" t="s">
        <v>41</v>
      </c>
      <c r="O183" s="92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9" t="s">
        <v>272</v>
      </c>
      <c r="AT183" s="239" t="s">
        <v>176</v>
      </c>
      <c r="AU183" s="239" t="s">
        <v>85</v>
      </c>
      <c r="AY183" s="18" t="s">
        <v>174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8" t="s">
        <v>83</v>
      </c>
      <c r="BK183" s="240">
        <f>ROUND(I183*H183,2)</f>
        <v>0</v>
      </c>
      <c r="BL183" s="18" t="s">
        <v>272</v>
      </c>
      <c r="BM183" s="239" t="s">
        <v>1500</v>
      </c>
    </row>
    <row r="184" s="2" customFormat="1" ht="24.15" customHeight="1">
      <c r="A184" s="39"/>
      <c r="B184" s="40"/>
      <c r="C184" s="228" t="s">
        <v>349</v>
      </c>
      <c r="D184" s="228" t="s">
        <v>176</v>
      </c>
      <c r="E184" s="229" t="s">
        <v>1501</v>
      </c>
      <c r="F184" s="230" t="s">
        <v>1502</v>
      </c>
      <c r="G184" s="231" t="s">
        <v>439</v>
      </c>
      <c r="H184" s="232">
        <v>2</v>
      </c>
      <c r="I184" s="233"/>
      <c r="J184" s="234">
        <f>ROUND(I184*H184,2)</f>
        <v>0</v>
      </c>
      <c r="K184" s="230" t="s">
        <v>180</v>
      </c>
      <c r="L184" s="45"/>
      <c r="M184" s="235" t="s">
        <v>1</v>
      </c>
      <c r="N184" s="236" t="s">
        <v>41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0.00263</v>
      </c>
      <c r="T184" s="238">
        <f>S184*H184</f>
        <v>0.0052599999999999999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272</v>
      </c>
      <c r="AT184" s="239" t="s">
        <v>176</v>
      </c>
      <c r="AU184" s="239" t="s">
        <v>85</v>
      </c>
      <c r="AY184" s="18" t="s">
        <v>174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83</v>
      </c>
      <c r="BK184" s="240">
        <f>ROUND(I184*H184,2)</f>
        <v>0</v>
      </c>
      <c r="BL184" s="18" t="s">
        <v>272</v>
      </c>
      <c r="BM184" s="239" t="s">
        <v>1503</v>
      </c>
    </row>
    <row r="185" s="2" customFormat="1" ht="24.15" customHeight="1">
      <c r="A185" s="39"/>
      <c r="B185" s="40"/>
      <c r="C185" s="228" t="s">
        <v>354</v>
      </c>
      <c r="D185" s="228" t="s">
        <v>176</v>
      </c>
      <c r="E185" s="229" t="s">
        <v>1504</v>
      </c>
      <c r="F185" s="230" t="s">
        <v>1505</v>
      </c>
      <c r="G185" s="231" t="s">
        <v>883</v>
      </c>
      <c r="H185" s="232">
        <v>2</v>
      </c>
      <c r="I185" s="233"/>
      <c r="J185" s="234">
        <f>ROUND(I185*H185,2)</f>
        <v>0</v>
      </c>
      <c r="K185" s="230" t="s">
        <v>180</v>
      </c>
      <c r="L185" s="45"/>
      <c r="M185" s="235" t="s">
        <v>1</v>
      </c>
      <c r="N185" s="236" t="s">
        <v>41</v>
      </c>
      <c r="O185" s="92"/>
      <c r="P185" s="237">
        <f>O185*H185</f>
        <v>0</v>
      </c>
      <c r="Q185" s="237">
        <v>0.001</v>
      </c>
      <c r="R185" s="237">
        <f>Q185*H185</f>
        <v>0.002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272</v>
      </c>
      <c r="AT185" s="239" t="s">
        <v>176</v>
      </c>
      <c r="AU185" s="239" t="s">
        <v>85</v>
      </c>
      <c r="AY185" s="18" t="s">
        <v>174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83</v>
      </c>
      <c r="BK185" s="240">
        <f>ROUND(I185*H185,2)</f>
        <v>0</v>
      </c>
      <c r="BL185" s="18" t="s">
        <v>272</v>
      </c>
      <c r="BM185" s="239" t="s">
        <v>1506</v>
      </c>
    </row>
    <row r="186" s="2" customFormat="1" ht="16.5" customHeight="1">
      <c r="A186" s="39"/>
      <c r="B186" s="40"/>
      <c r="C186" s="228" t="s">
        <v>359</v>
      </c>
      <c r="D186" s="228" t="s">
        <v>176</v>
      </c>
      <c r="E186" s="229" t="s">
        <v>1507</v>
      </c>
      <c r="F186" s="230" t="s">
        <v>1508</v>
      </c>
      <c r="G186" s="231" t="s">
        <v>439</v>
      </c>
      <c r="H186" s="232">
        <v>9</v>
      </c>
      <c r="I186" s="233"/>
      <c r="J186" s="234">
        <f>ROUND(I186*H186,2)</f>
        <v>0</v>
      </c>
      <c r="K186" s="230" t="s">
        <v>180</v>
      </c>
      <c r="L186" s="45"/>
      <c r="M186" s="235" t="s">
        <v>1</v>
      </c>
      <c r="N186" s="236" t="s">
        <v>41</v>
      </c>
      <c r="O186" s="92"/>
      <c r="P186" s="237">
        <f>O186*H186</f>
        <v>0</v>
      </c>
      <c r="Q186" s="237">
        <v>0.0016800000000000001</v>
      </c>
      <c r="R186" s="237">
        <f>Q186*H186</f>
        <v>0.015120000000000002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272</v>
      </c>
      <c r="AT186" s="239" t="s">
        <v>176</v>
      </c>
      <c r="AU186" s="239" t="s">
        <v>85</v>
      </c>
      <c r="AY186" s="18" t="s">
        <v>174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83</v>
      </c>
      <c r="BK186" s="240">
        <f>ROUND(I186*H186,2)</f>
        <v>0</v>
      </c>
      <c r="BL186" s="18" t="s">
        <v>272</v>
      </c>
      <c r="BM186" s="239" t="s">
        <v>1509</v>
      </c>
    </row>
    <row r="187" s="14" customFormat="1">
      <c r="A187" s="14"/>
      <c r="B187" s="252"/>
      <c r="C187" s="253"/>
      <c r="D187" s="243" t="s">
        <v>183</v>
      </c>
      <c r="E187" s="254" t="s">
        <v>1</v>
      </c>
      <c r="F187" s="255" t="s">
        <v>1510</v>
      </c>
      <c r="G187" s="253"/>
      <c r="H187" s="256">
        <v>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183</v>
      </c>
      <c r="AU187" s="262" t="s">
        <v>85</v>
      </c>
      <c r="AV187" s="14" t="s">
        <v>85</v>
      </c>
      <c r="AW187" s="14" t="s">
        <v>32</v>
      </c>
      <c r="AX187" s="14" t="s">
        <v>83</v>
      </c>
      <c r="AY187" s="262" t="s">
        <v>174</v>
      </c>
    </row>
    <row r="188" s="2" customFormat="1" ht="24.15" customHeight="1">
      <c r="A188" s="39"/>
      <c r="B188" s="40"/>
      <c r="C188" s="228" t="s">
        <v>363</v>
      </c>
      <c r="D188" s="228" t="s">
        <v>176</v>
      </c>
      <c r="E188" s="229" t="s">
        <v>1511</v>
      </c>
      <c r="F188" s="230" t="s">
        <v>1512</v>
      </c>
      <c r="G188" s="231" t="s">
        <v>439</v>
      </c>
      <c r="H188" s="232">
        <v>9</v>
      </c>
      <c r="I188" s="233"/>
      <c r="J188" s="234">
        <f>ROUND(I188*H188,2)</f>
        <v>0</v>
      </c>
      <c r="K188" s="230" t="s">
        <v>180</v>
      </c>
      <c r="L188" s="45"/>
      <c r="M188" s="235" t="s">
        <v>1</v>
      </c>
      <c r="N188" s="236" t="s">
        <v>41</v>
      </c>
      <c r="O188" s="92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9" t="s">
        <v>272</v>
      </c>
      <c r="AT188" s="239" t="s">
        <v>176</v>
      </c>
      <c r="AU188" s="239" t="s">
        <v>85</v>
      </c>
      <c r="AY188" s="18" t="s">
        <v>174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8" t="s">
        <v>83</v>
      </c>
      <c r="BK188" s="240">
        <f>ROUND(I188*H188,2)</f>
        <v>0</v>
      </c>
      <c r="BL188" s="18" t="s">
        <v>272</v>
      </c>
      <c r="BM188" s="239" t="s">
        <v>1513</v>
      </c>
    </row>
    <row r="189" s="2" customFormat="1" ht="49.05" customHeight="1">
      <c r="A189" s="39"/>
      <c r="B189" s="40"/>
      <c r="C189" s="228" t="s">
        <v>369</v>
      </c>
      <c r="D189" s="228" t="s">
        <v>176</v>
      </c>
      <c r="E189" s="229" t="s">
        <v>1514</v>
      </c>
      <c r="F189" s="230" t="s">
        <v>1515</v>
      </c>
      <c r="G189" s="231" t="s">
        <v>231</v>
      </c>
      <c r="H189" s="232">
        <v>0.017000000000000001</v>
      </c>
      <c r="I189" s="233"/>
      <c r="J189" s="234">
        <f>ROUND(I189*H189,2)</f>
        <v>0</v>
      </c>
      <c r="K189" s="230" t="s">
        <v>180</v>
      </c>
      <c r="L189" s="45"/>
      <c r="M189" s="299" t="s">
        <v>1</v>
      </c>
      <c r="N189" s="300" t="s">
        <v>41</v>
      </c>
      <c r="O189" s="301"/>
      <c r="P189" s="302">
        <f>O189*H189</f>
        <v>0</v>
      </c>
      <c r="Q189" s="302">
        <v>0</v>
      </c>
      <c r="R189" s="302">
        <f>Q189*H189</f>
        <v>0</v>
      </c>
      <c r="S189" s="302">
        <v>0</v>
      </c>
      <c r="T189" s="30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272</v>
      </c>
      <c r="AT189" s="239" t="s">
        <v>176</v>
      </c>
      <c r="AU189" s="239" t="s">
        <v>85</v>
      </c>
      <c r="AY189" s="18" t="s">
        <v>174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83</v>
      </c>
      <c r="BK189" s="240">
        <f>ROUND(I189*H189,2)</f>
        <v>0</v>
      </c>
      <c r="BL189" s="18" t="s">
        <v>272</v>
      </c>
      <c r="BM189" s="239" t="s">
        <v>1516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bQk7UF5xmHLZbk/FQ0DuzdqcaCZV/kgCrp+H2VF7WAhP8f7b8bnrJ/XpqHyN/MG43t0yLFdQDd8wo07BMHPkVg==" hashValue="0BA//CCBOGbU7dHAQ9PpwLFLwAb9S8Wn4ob5rSkodwtEdSeJzPS0TQ9u4I8f2f9N3xvusS93QpuKlfyLPL98Gg==" algorithmName="SHA-512" password="C675"/>
  <autoFilter ref="C127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Výměna a zateplení obvodového pláště společenského centra Rychnov nad Kněžnou - I.etapa</v>
      </c>
      <c r="F7" s="152"/>
      <c r="G7" s="152"/>
      <c r="H7" s="152"/>
      <c r="L7" s="21"/>
    </row>
    <row r="8" s="1" customFormat="1" ht="12" customHeight="1">
      <c r="B8" s="21"/>
      <c r="D8" s="152" t="s">
        <v>111</v>
      </c>
      <c r="L8" s="21"/>
    </row>
    <row r="9" s="2" customFormat="1" ht="16.5" customHeight="1">
      <c r="A9" s="39"/>
      <c r="B9" s="45"/>
      <c r="C9" s="39"/>
      <c r="D9" s="39"/>
      <c r="E9" s="153" t="s">
        <v>114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1399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1517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4. 9. 2024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2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ROUND((SUM(BE122:BE137)),  2)</f>
        <v>0</v>
      </c>
      <c r="G35" s="39"/>
      <c r="H35" s="39"/>
      <c r="I35" s="166">
        <v>0.20999999999999999</v>
      </c>
      <c r="J35" s="165">
        <f>ROUND(((SUM(BE122:BE137))*I35),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ROUND((SUM(BF122:BF137)),  2)</f>
        <v>0</v>
      </c>
      <c r="G36" s="39"/>
      <c r="H36" s="39"/>
      <c r="I36" s="166">
        <v>0.14999999999999999</v>
      </c>
      <c r="J36" s="165">
        <f>ROUND(((SUM(BF122:BF137))*I36),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ROUND((SUM(BG122:BG137)),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ROUND((SUM(BH122:BH137)),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ROUND((SUM(BI122:BI137)),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Výměna a zateplení obvodového pláště společenského centra Rychnov nad Kněžnou - 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1399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 -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4. 9. 2024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 xml:space="preserve">Město Rychnov nad Kněžnou </v>
      </c>
      <c r="G93" s="41"/>
      <c r="H93" s="41"/>
      <c r="I93" s="33" t="s">
        <v>30</v>
      </c>
      <c r="J93" s="37" t="str">
        <f>E23</f>
        <v xml:space="preserve">ATELIER H1 &amp; ATELIER HÁJEK s.r.o.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Martin Škrabal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131</v>
      </c>
      <c r="D96" s="187"/>
      <c r="E96" s="187"/>
      <c r="F96" s="187"/>
      <c r="G96" s="187"/>
      <c r="H96" s="187"/>
      <c r="I96" s="187"/>
      <c r="J96" s="188" t="s">
        <v>132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133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134</v>
      </c>
    </row>
    <row r="99" s="9" customFormat="1" ht="24.96" customHeight="1">
      <c r="A99" s="9"/>
      <c r="B99" s="190"/>
      <c r="C99" s="191"/>
      <c r="D99" s="192" t="s">
        <v>1518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1519</v>
      </c>
      <c r="E100" s="193"/>
      <c r="F100" s="193"/>
      <c r="G100" s="193"/>
      <c r="H100" s="193"/>
      <c r="I100" s="193"/>
      <c r="J100" s="194">
        <f>J134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5" t="str">
        <f>E7</f>
        <v>Výměna a zateplení obvodového pláště společenského centra Rychnov nad Kněžnou - I.etapa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111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5" t="s">
        <v>114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1399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EL - Elektroinstalace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4. 9. 2024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E17</f>
        <v xml:space="preserve">Město Rychnov nad Kněžnou </v>
      </c>
      <c r="G118" s="41"/>
      <c r="H118" s="41"/>
      <c r="I118" s="33" t="s">
        <v>30</v>
      </c>
      <c r="J118" s="37" t="str">
        <f>E23</f>
        <v xml:space="preserve">ATELIER H1 &amp; ATELIER HÁJEK s.r.o.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33</v>
      </c>
      <c r="J119" s="37" t="str">
        <f>E26</f>
        <v>Martin Škrabal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160</v>
      </c>
      <c r="D121" s="204" t="s">
        <v>61</v>
      </c>
      <c r="E121" s="204" t="s">
        <v>57</v>
      </c>
      <c r="F121" s="204" t="s">
        <v>58</v>
      </c>
      <c r="G121" s="204" t="s">
        <v>161</v>
      </c>
      <c r="H121" s="204" t="s">
        <v>162</v>
      </c>
      <c r="I121" s="204" t="s">
        <v>163</v>
      </c>
      <c r="J121" s="204" t="s">
        <v>132</v>
      </c>
      <c r="K121" s="205" t="s">
        <v>164</v>
      </c>
      <c r="L121" s="206"/>
      <c r="M121" s="101" t="s">
        <v>1</v>
      </c>
      <c r="N121" s="102" t="s">
        <v>40</v>
      </c>
      <c r="O121" s="102" t="s">
        <v>165</v>
      </c>
      <c r="P121" s="102" t="s">
        <v>166</v>
      </c>
      <c r="Q121" s="102" t="s">
        <v>167</v>
      </c>
      <c r="R121" s="102" t="s">
        <v>168</v>
      </c>
      <c r="S121" s="102" t="s">
        <v>169</v>
      </c>
      <c r="T121" s="103" t="s">
        <v>170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171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P123+P134</f>
        <v>0</v>
      </c>
      <c r="Q122" s="105"/>
      <c r="R122" s="209">
        <f>R123+R134</f>
        <v>0</v>
      </c>
      <c r="S122" s="105"/>
      <c r="T122" s="210">
        <f>T123+T134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134</v>
      </c>
      <c r="BK122" s="211">
        <f>BK123+BK134</f>
        <v>0</v>
      </c>
    </row>
    <row r="123" s="12" customFormat="1" ht="25.92" customHeight="1">
      <c r="A123" s="12"/>
      <c r="B123" s="212"/>
      <c r="C123" s="213"/>
      <c r="D123" s="214" t="s">
        <v>75</v>
      </c>
      <c r="E123" s="215" t="s">
        <v>1520</v>
      </c>
      <c r="F123" s="215" t="s">
        <v>1521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SUM(P124:P133)</f>
        <v>0</v>
      </c>
      <c r="Q123" s="220"/>
      <c r="R123" s="221">
        <f>SUM(R124:R133)</f>
        <v>0</v>
      </c>
      <c r="S123" s="220"/>
      <c r="T123" s="222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83</v>
      </c>
      <c r="AT123" s="224" t="s">
        <v>75</v>
      </c>
      <c r="AU123" s="224" t="s">
        <v>76</v>
      </c>
      <c r="AY123" s="223" t="s">
        <v>174</v>
      </c>
      <c r="BK123" s="225">
        <f>SUM(BK124:BK133)</f>
        <v>0</v>
      </c>
    </row>
    <row r="124" s="2" customFormat="1" ht="16.5" customHeight="1">
      <c r="A124" s="39"/>
      <c r="B124" s="40"/>
      <c r="C124" s="228" t="s">
        <v>83</v>
      </c>
      <c r="D124" s="228" t="s">
        <v>176</v>
      </c>
      <c r="E124" s="229" t="s">
        <v>1522</v>
      </c>
      <c r="F124" s="230" t="s">
        <v>1523</v>
      </c>
      <c r="G124" s="231" t="s">
        <v>439</v>
      </c>
      <c r="H124" s="232">
        <v>102</v>
      </c>
      <c r="I124" s="233"/>
      <c r="J124" s="234">
        <f>ROUND(I124*H124,2)</f>
        <v>0</v>
      </c>
      <c r="K124" s="230" t="s">
        <v>1</v>
      </c>
      <c r="L124" s="45"/>
      <c r="M124" s="235" t="s">
        <v>1</v>
      </c>
      <c r="N124" s="236" t="s">
        <v>41</v>
      </c>
      <c r="O124" s="92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9" t="s">
        <v>181</v>
      </c>
      <c r="AT124" s="239" t="s">
        <v>176</v>
      </c>
      <c r="AU124" s="239" t="s">
        <v>83</v>
      </c>
      <c r="AY124" s="18" t="s">
        <v>174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83</v>
      </c>
      <c r="BK124" s="240">
        <f>ROUND(I124*H124,2)</f>
        <v>0</v>
      </c>
      <c r="BL124" s="18" t="s">
        <v>181</v>
      </c>
      <c r="BM124" s="239" t="s">
        <v>85</v>
      </c>
    </row>
    <row r="125" s="2" customFormat="1" ht="16.5" customHeight="1">
      <c r="A125" s="39"/>
      <c r="B125" s="40"/>
      <c r="C125" s="228" t="s">
        <v>85</v>
      </c>
      <c r="D125" s="228" t="s">
        <v>176</v>
      </c>
      <c r="E125" s="229" t="s">
        <v>1524</v>
      </c>
      <c r="F125" s="230" t="s">
        <v>1525</v>
      </c>
      <c r="G125" s="231" t="s">
        <v>439</v>
      </c>
      <c r="H125" s="232">
        <v>102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41</v>
      </c>
      <c r="O125" s="92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181</v>
      </c>
      <c r="AT125" s="239" t="s">
        <v>176</v>
      </c>
      <c r="AU125" s="239" t="s">
        <v>83</v>
      </c>
      <c r="AY125" s="18" t="s">
        <v>174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83</v>
      </c>
      <c r="BK125" s="240">
        <f>ROUND(I125*H125,2)</f>
        <v>0</v>
      </c>
      <c r="BL125" s="18" t="s">
        <v>181</v>
      </c>
      <c r="BM125" s="239" t="s">
        <v>181</v>
      </c>
    </row>
    <row r="126" s="2" customFormat="1" ht="16.5" customHeight="1">
      <c r="A126" s="39"/>
      <c r="B126" s="40"/>
      <c r="C126" s="228" t="s">
        <v>188</v>
      </c>
      <c r="D126" s="228" t="s">
        <v>176</v>
      </c>
      <c r="E126" s="229" t="s">
        <v>1526</v>
      </c>
      <c r="F126" s="230" t="s">
        <v>1527</v>
      </c>
      <c r="G126" s="231" t="s">
        <v>889</v>
      </c>
      <c r="H126" s="232">
        <v>80</v>
      </c>
      <c r="I126" s="233"/>
      <c r="J126" s="234">
        <f>ROUND(I126*H126,2)</f>
        <v>0</v>
      </c>
      <c r="K126" s="230" t="s">
        <v>1</v>
      </c>
      <c r="L126" s="45"/>
      <c r="M126" s="235" t="s">
        <v>1</v>
      </c>
      <c r="N126" s="236" t="s">
        <v>41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181</v>
      </c>
      <c r="AT126" s="239" t="s">
        <v>176</v>
      </c>
      <c r="AU126" s="239" t="s">
        <v>83</v>
      </c>
      <c r="AY126" s="18" t="s">
        <v>174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83</v>
      </c>
      <c r="BK126" s="240">
        <f>ROUND(I126*H126,2)</f>
        <v>0</v>
      </c>
      <c r="BL126" s="18" t="s">
        <v>181</v>
      </c>
      <c r="BM126" s="239" t="s">
        <v>215</v>
      </c>
    </row>
    <row r="127" s="2" customFormat="1" ht="16.5" customHeight="1">
      <c r="A127" s="39"/>
      <c r="B127" s="40"/>
      <c r="C127" s="228" t="s">
        <v>181</v>
      </c>
      <c r="D127" s="228" t="s">
        <v>176</v>
      </c>
      <c r="E127" s="229" t="s">
        <v>1528</v>
      </c>
      <c r="F127" s="230" t="s">
        <v>1529</v>
      </c>
      <c r="G127" s="231" t="s">
        <v>889</v>
      </c>
      <c r="H127" s="232">
        <v>18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41</v>
      </c>
      <c r="O127" s="92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181</v>
      </c>
      <c r="AT127" s="239" t="s">
        <v>176</v>
      </c>
      <c r="AU127" s="239" t="s">
        <v>83</v>
      </c>
      <c r="AY127" s="18" t="s">
        <v>174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83</v>
      </c>
      <c r="BK127" s="240">
        <f>ROUND(I127*H127,2)</f>
        <v>0</v>
      </c>
      <c r="BL127" s="18" t="s">
        <v>181</v>
      </c>
      <c r="BM127" s="239" t="s">
        <v>224</v>
      </c>
    </row>
    <row r="128" s="2" customFormat="1" ht="16.5" customHeight="1">
      <c r="A128" s="39"/>
      <c r="B128" s="40"/>
      <c r="C128" s="228" t="s">
        <v>200</v>
      </c>
      <c r="D128" s="228" t="s">
        <v>176</v>
      </c>
      <c r="E128" s="229" t="s">
        <v>1530</v>
      </c>
      <c r="F128" s="230" t="s">
        <v>1531</v>
      </c>
      <c r="G128" s="231" t="s">
        <v>889</v>
      </c>
      <c r="H128" s="232">
        <v>6</v>
      </c>
      <c r="I128" s="233"/>
      <c r="J128" s="234">
        <f>ROUND(I128*H128,2)</f>
        <v>0</v>
      </c>
      <c r="K128" s="230" t="s">
        <v>1</v>
      </c>
      <c r="L128" s="45"/>
      <c r="M128" s="235" t="s">
        <v>1</v>
      </c>
      <c r="N128" s="236" t="s">
        <v>41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181</v>
      </c>
      <c r="AT128" s="239" t="s">
        <v>176</v>
      </c>
      <c r="AU128" s="239" t="s">
        <v>83</v>
      </c>
      <c r="AY128" s="18" t="s">
        <v>174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83</v>
      </c>
      <c r="BK128" s="240">
        <f>ROUND(I128*H128,2)</f>
        <v>0</v>
      </c>
      <c r="BL128" s="18" t="s">
        <v>181</v>
      </c>
      <c r="BM128" s="239" t="s">
        <v>234</v>
      </c>
    </row>
    <row r="129" s="2" customFormat="1" ht="16.5" customHeight="1">
      <c r="A129" s="39"/>
      <c r="B129" s="40"/>
      <c r="C129" s="228" t="s">
        <v>215</v>
      </c>
      <c r="D129" s="228" t="s">
        <v>176</v>
      </c>
      <c r="E129" s="229" t="s">
        <v>1532</v>
      </c>
      <c r="F129" s="230" t="s">
        <v>1533</v>
      </c>
      <c r="G129" s="231" t="s">
        <v>889</v>
      </c>
      <c r="H129" s="232">
        <v>6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41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181</v>
      </c>
      <c r="AT129" s="239" t="s">
        <v>176</v>
      </c>
      <c r="AU129" s="239" t="s">
        <v>83</v>
      </c>
      <c r="AY129" s="18" t="s">
        <v>174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83</v>
      </c>
      <c r="BK129" s="240">
        <f>ROUND(I129*H129,2)</f>
        <v>0</v>
      </c>
      <c r="BL129" s="18" t="s">
        <v>181</v>
      </c>
      <c r="BM129" s="239" t="s">
        <v>249</v>
      </c>
    </row>
    <row r="130" s="2" customFormat="1" ht="16.5" customHeight="1">
      <c r="A130" s="39"/>
      <c r="B130" s="40"/>
      <c r="C130" s="228" t="s">
        <v>219</v>
      </c>
      <c r="D130" s="228" t="s">
        <v>176</v>
      </c>
      <c r="E130" s="229" t="s">
        <v>1534</v>
      </c>
      <c r="F130" s="230" t="s">
        <v>1535</v>
      </c>
      <c r="G130" s="231" t="s">
        <v>889</v>
      </c>
      <c r="H130" s="232">
        <v>6</v>
      </c>
      <c r="I130" s="233"/>
      <c r="J130" s="234">
        <f>ROUND(I130*H130,2)</f>
        <v>0</v>
      </c>
      <c r="K130" s="230" t="s">
        <v>1</v>
      </c>
      <c r="L130" s="45"/>
      <c r="M130" s="235" t="s">
        <v>1</v>
      </c>
      <c r="N130" s="236" t="s">
        <v>41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181</v>
      </c>
      <c r="AT130" s="239" t="s">
        <v>176</v>
      </c>
      <c r="AU130" s="239" t="s">
        <v>83</v>
      </c>
      <c r="AY130" s="18" t="s">
        <v>174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83</v>
      </c>
      <c r="BK130" s="240">
        <f>ROUND(I130*H130,2)</f>
        <v>0</v>
      </c>
      <c r="BL130" s="18" t="s">
        <v>181</v>
      </c>
      <c r="BM130" s="239" t="s">
        <v>262</v>
      </c>
    </row>
    <row r="131" s="2" customFormat="1" ht="16.5" customHeight="1">
      <c r="A131" s="39"/>
      <c r="B131" s="40"/>
      <c r="C131" s="228" t="s">
        <v>224</v>
      </c>
      <c r="D131" s="228" t="s">
        <v>176</v>
      </c>
      <c r="E131" s="229" t="s">
        <v>1536</v>
      </c>
      <c r="F131" s="230" t="s">
        <v>1537</v>
      </c>
      <c r="G131" s="231" t="s">
        <v>889</v>
      </c>
      <c r="H131" s="232">
        <v>6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41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181</v>
      </c>
      <c r="AT131" s="239" t="s">
        <v>176</v>
      </c>
      <c r="AU131" s="239" t="s">
        <v>83</v>
      </c>
      <c r="AY131" s="18" t="s">
        <v>174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83</v>
      </c>
      <c r="BK131" s="240">
        <f>ROUND(I131*H131,2)</f>
        <v>0</v>
      </c>
      <c r="BL131" s="18" t="s">
        <v>181</v>
      </c>
      <c r="BM131" s="239" t="s">
        <v>272</v>
      </c>
    </row>
    <row r="132" s="2" customFormat="1" ht="24.15" customHeight="1">
      <c r="A132" s="39"/>
      <c r="B132" s="40"/>
      <c r="C132" s="228" t="s">
        <v>228</v>
      </c>
      <c r="D132" s="228" t="s">
        <v>176</v>
      </c>
      <c r="E132" s="229" t="s">
        <v>1538</v>
      </c>
      <c r="F132" s="230" t="s">
        <v>1539</v>
      </c>
      <c r="G132" s="231" t="s">
        <v>889</v>
      </c>
      <c r="H132" s="232">
        <v>12</v>
      </c>
      <c r="I132" s="233"/>
      <c r="J132" s="234">
        <f>ROUND(I132*H132,2)</f>
        <v>0</v>
      </c>
      <c r="K132" s="230" t="s">
        <v>1</v>
      </c>
      <c r="L132" s="45"/>
      <c r="M132" s="235" t="s">
        <v>1</v>
      </c>
      <c r="N132" s="236" t="s">
        <v>41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181</v>
      </c>
      <c r="AT132" s="239" t="s">
        <v>176</v>
      </c>
      <c r="AU132" s="239" t="s">
        <v>83</v>
      </c>
      <c r="AY132" s="18" t="s">
        <v>174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83</v>
      </c>
      <c r="BK132" s="240">
        <f>ROUND(I132*H132,2)</f>
        <v>0</v>
      </c>
      <c r="BL132" s="18" t="s">
        <v>181</v>
      </c>
      <c r="BM132" s="239" t="s">
        <v>284</v>
      </c>
    </row>
    <row r="133" s="2" customFormat="1" ht="16.5" customHeight="1">
      <c r="A133" s="39"/>
      <c r="B133" s="40"/>
      <c r="C133" s="228" t="s">
        <v>234</v>
      </c>
      <c r="D133" s="228" t="s">
        <v>176</v>
      </c>
      <c r="E133" s="229" t="s">
        <v>1540</v>
      </c>
      <c r="F133" s="230" t="s">
        <v>1541</v>
      </c>
      <c r="G133" s="231" t="s">
        <v>1542</v>
      </c>
      <c r="H133" s="232">
        <v>16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41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181</v>
      </c>
      <c r="AT133" s="239" t="s">
        <v>176</v>
      </c>
      <c r="AU133" s="239" t="s">
        <v>83</v>
      </c>
      <c r="AY133" s="18" t="s">
        <v>174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83</v>
      </c>
      <c r="BK133" s="240">
        <f>ROUND(I133*H133,2)</f>
        <v>0</v>
      </c>
      <c r="BL133" s="18" t="s">
        <v>181</v>
      </c>
      <c r="BM133" s="239" t="s">
        <v>298</v>
      </c>
    </row>
    <row r="134" s="12" customFormat="1" ht="25.92" customHeight="1">
      <c r="A134" s="12"/>
      <c r="B134" s="212"/>
      <c r="C134" s="213"/>
      <c r="D134" s="214" t="s">
        <v>75</v>
      </c>
      <c r="E134" s="215" t="s">
        <v>1543</v>
      </c>
      <c r="F134" s="215" t="s">
        <v>1544</v>
      </c>
      <c r="G134" s="213"/>
      <c r="H134" s="213"/>
      <c r="I134" s="216"/>
      <c r="J134" s="217">
        <f>BK134</f>
        <v>0</v>
      </c>
      <c r="K134" s="213"/>
      <c r="L134" s="218"/>
      <c r="M134" s="219"/>
      <c r="N134" s="220"/>
      <c r="O134" s="220"/>
      <c r="P134" s="221">
        <f>SUM(P135:P137)</f>
        <v>0</v>
      </c>
      <c r="Q134" s="220"/>
      <c r="R134" s="221">
        <f>SUM(R135:R137)</f>
        <v>0</v>
      </c>
      <c r="S134" s="220"/>
      <c r="T134" s="22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83</v>
      </c>
      <c r="AT134" s="224" t="s">
        <v>75</v>
      </c>
      <c r="AU134" s="224" t="s">
        <v>76</v>
      </c>
      <c r="AY134" s="223" t="s">
        <v>174</v>
      </c>
      <c r="BK134" s="225">
        <f>SUM(BK135:BK137)</f>
        <v>0</v>
      </c>
    </row>
    <row r="135" s="2" customFormat="1" ht="16.5" customHeight="1">
      <c r="A135" s="39"/>
      <c r="B135" s="40"/>
      <c r="C135" s="228" t="s">
        <v>239</v>
      </c>
      <c r="D135" s="228" t="s">
        <v>176</v>
      </c>
      <c r="E135" s="229" t="s">
        <v>1545</v>
      </c>
      <c r="F135" s="230" t="s">
        <v>1546</v>
      </c>
      <c r="G135" s="231" t="s">
        <v>1547</v>
      </c>
      <c r="H135" s="232">
        <v>1</v>
      </c>
      <c r="I135" s="233"/>
      <c r="J135" s="234">
        <f>ROUND(I135*H135,2)</f>
        <v>0</v>
      </c>
      <c r="K135" s="230" t="s">
        <v>1</v>
      </c>
      <c r="L135" s="45"/>
      <c r="M135" s="235" t="s">
        <v>1</v>
      </c>
      <c r="N135" s="236" t="s">
        <v>41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181</v>
      </c>
      <c r="AT135" s="239" t="s">
        <v>176</v>
      </c>
      <c r="AU135" s="239" t="s">
        <v>83</v>
      </c>
      <c r="AY135" s="18" t="s">
        <v>174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83</v>
      </c>
      <c r="BK135" s="240">
        <f>ROUND(I135*H135,2)</f>
        <v>0</v>
      </c>
      <c r="BL135" s="18" t="s">
        <v>181</v>
      </c>
      <c r="BM135" s="239" t="s">
        <v>309</v>
      </c>
    </row>
    <row r="136" s="2" customFormat="1" ht="16.5" customHeight="1">
      <c r="A136" s="39"/>
      <c r="B136" s="40"/>
      <c r="C136" s="228" t="s">
        <v>249</v>
      </c>
      <c r="D136" s="228" t="s">
        <v>176</v>
      </c>
      <c r="E136" s="229" t="s">
        <v>1548</v>
      </c>
      <c r="F136" s="230" t="s">
        <v>1549</v>
      </c>
      <c r="G136" s="231" t="s">
        <v>1547</v>
      </c>
      <c r="H136" s="232">
        <v>1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41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181</v>
      </c>
      <c r="AT136" s="239" t="s">
        <v>176</v>
      </c>
      <c r="AU136" s="239" t="s">
        <v>83</v>
      </c>
      <c r="AY136" s="18" t="s">
        <v>174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83</v>
      </c>
      <c r="BK136" s="240">
        <f>ROUND(I136*H136,2)</f>
        <v>0</v>
      </c>
      <c r="BL136" s="18" t="s">
        <v>181</v>
      </c>
      <c r="BM136" s="239" t="s">
        <v>322</v>
      </c>
    </row>
    <row r="137" s="2" customFormat="1" ht="16.5" customHeight="1">
      <c r="A137" s="39"/>
      <c r="B137" s="40"/>
      <c r="C137" s="228" t="s">
        <v>255</v>
      </c>
      <c r="D137" s="228" t="s">
        <v>176</v>
      </c>
      <c r="E137" s="229" t="s">
        <v>1550</v>
      </c>
      <c r="F137" s="230" t="s">
        <v>1551</v>
      </c>
      <c r="G137" s="231" t="s">
        <v>1542</v>
      </c>
      <c r="H137" s="232">
        <v>14</v>
      </c>
      <c r="I137" s="233"/>
      <c r="J137" s="234">
        <f>ROUND(I137*H137,2)</f>
        <v>0</v>
      </c>
      <c r="K137" s="230" t="s">
        <v>1</v>
      </c>
      <c r="L137" s="45"/>
      <c r="M137" s="299" t="s">
        <v>1</v>
      </c>
      <c r="N137" s="300" t="s">
        <v>41</v>
      </c>
      <c r="O137" s="301"/>
      <c r="P137" s="302">
        <f>O137*H137</f>
        <v>0</v>
      </c>
      <c r="Q137" s="302">
        <v>0</v>
      </c>
      <c r="R137" s="302">
        <f>Q137*H137</f>
        <v>0</v>
      </c>
      <c r="S137" s="302">
        <v>0</v>
      </c>
      <c r="T137" s="30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181</v>
      </c>
      <c r="AT137" s="239" t="s">
        <v>176</v>
      </c>
      <c r="AU137" s="239" t="s">
        <v>83</v>
      </c>
      <c r="AY137" s="18" t="s">
        <v>174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83</v>
      </c>
      <c r="BK137" s="240">
        <f>ROUND(I137*H137,2)</f>
        <v>0</v>
      </c>
      <c r="BL137" s="18" t="s">
        <v>181</v>
      </c>
      <c r="BM137" s="239" t="s">
        <v>333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Hafn2P35XSANTp2chSysjbpaQ69MXVqKs2ChuQlP6RERwBELCENAkrBY/X9/bK1qSrW9dKoxMGno66HJT2rTmg==" hashValue="+HcNEPVOhcaNHkjhBTfJK6cYtfMUXMLlZMc0sh0pm9YRW34QXE4fUKCNj+3iBm6O7JI8DrKDQW4bwaOg+Jf98Q==" algorithmName="SHA-512" password="C675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102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Výměna a zateplení obvodového pláště společenského centra Rychnov nad Kněžnou - I.etapa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1552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4. 9. 2024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2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ROUND((SUM(BE122:BE153)),  2)</f>
        <v>0</v>
      </c>
      <c r="G33" s="39"/>
      <c r="H33" s="39"/>
      <c r="I33" s="166">
        <v>0.20999999999999999</v>
      </c>
      <c r="J33" s="165">
        <f>ROUND(((SUM(BE122:BE153))*I33),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ROUND((SUM(BF122:BF153)),  2)</f>
        <v>0</v>
      </c>
      <c r="G34" s="39"/>
      <c r="H34" s="39"/>
      <c r="I34" s="166">
        <v>0.14999999999999999</v>
      </c>
      <c r="J34" s="165">
        <f>ROUND(((SUM(BF122:BF153))*I34),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ROUND((SUM(BG122:BG153)),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ROUND((SUM(BH122:BH153)),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ROUND((SUM(BI122:BI153)),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Výměna a zateplení obvodového pláště společenského centra Rychnov nad Kněžnou - I.etapa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4. 9. 2024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 xml:space="preserve">Město Rychnov nad Kněžnou </v>
      </c>
      <c r="G91" s="41"/>
      <c r="H91" s="41"/>
      <c r="I91" s="33" t="s">
        <v>30</v>
      </c>
      <c r="J91" s="37" t="str">
        <f>E21</f>
        <v xml:space="preserve">ATELIER H1 &amp; ATELIER HÁJEK s.r.o.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131</v>
      </c>
      <c r="D94" s="187"/>
      <c r="E94" s="187"/>
      <c r="F94" s="187"/>
      <c r="G94" s="187"/>
      <c r="H94" s="187"/>
      <c r="I94" s="187"/>
      <c r="J94" s="188" t="s">
        <v>132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133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134</v>
      </c>
    </row>
    <row r="97" s="9" customFormat="1" ht="24.96" customHeight="1">
      <c r="A97" s="9"/>
      <c r="B97" s="190"/>
      <c r="C97" s="191"/>
      <c r="D97" s="192" t="s">
        <v>1552</v>
      </c>
      <c r="E97" s="193"/>
      <c r="F97" s="193"/>
      <c r="G97" s="193"/>
      <c r="H97" s="193"/>
      <c r="I97" s="193"/>
      <c r="J97" s="194">
        <f>J123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1553</v>
      </c>
      <c r="E98" s="198"/>
      <c r="F98" s="198"/>
      <c r="G98" s="198"/>
      <c r="H98" s="198"/>
      <c r="I98" s="198"/>
      <c r="J98" s="199">
        <f>J124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1554</v>
      </c>
      <c r="E99" s="198"/>
      <c r="F99" s="198"/>
      <c r="G99" s="198"/>
      <c r="H99" s="198"/>
      <c r="I99" s="198"/>
      <c r="J99" s="199">
        <f>J129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4"/>
      <c r="D100" s="197" t="s">
        <v>1555</v>
      </c>
      <c r="E100" s="198"/>
      <c r="F100" s="198"/>
      <c r="G100" s="198"/>
      <c r="H100" s="198"/>
      <c r="I100" s="198"/>
      <c r="J100" s="199">
        <f>J142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1556</v>
      </c>
      <c r="E101" s="198"/>
      <c r="F101" s="198"/>
      <c r="G101" s="198"/>
      <c r="H101" s="198"/>
      <c r="I101" s="198"/>
      <c r="J101" s="199">
        <f>J145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1557</v>
      </c>
      <c r="E102" s="198"/>
      <c r="F102" s="198"/>
      <c r="G102" s="198"/>
      <c r="H102" s="198"/>
      <c r="I102" s="198"/>
      <c r="J102" s="199">
        <f>J149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Výměna a zateplení obvodového pláště společenského centra Rychnov nad Kněžnou - I.etapa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4. 9. 2024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 xml:space="preserve">Město Rychnov nad Kněžnou </v>
      </c>
      <c r="G118" s="41"/>
      <c r="H118" s="41"/>
      <c r="I118" s="33" t="s">
        <v>30</v>
      </c>
      <c r="J118" s="37" t="str">
        <f>E21</f>
        <v xml:space="preserve">ATELIER H1 &amp; ATELIER HÁJEK s.r.o.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Martin Škrabal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160</v>
      </c>
      <c r="D121" s="204" t="s">
        <v>61</v>
      </c>
      <c r="E121" s="204" t="s">
        <v>57</v>
      </c>
      <c r="F121" s="204" t="s">
        <v>58</v>
      </c>
      <c r="G121" s="204" t="s">
        <v>161</v>
      </c>
      <c r="H121" s="204" t="s">
        <v>162</v>
      </c>
      <c r="I121" s="204" t="s">
        <v>163</v>
      </c>
      <c r="J121" s="204" t="s">
        <v>132</v>
      </c>
      <c r="K121" s="205" t="s">
        <v>164</v>
      </c>
      <c r="L121" s="206"/>
      <c r="M121" s="101" t="s">
        <v>1</v>
      </c>
      <c r="N121" s="102" t="s">
        <v>40</v>
      </c>
      <c r="O121" s="102" t="s">
        <v>165</v>
      </c>
      <c r="P121" s="102" t="s">
        <v>166</v>
      </c>
      <c r="Q121" s="102" t="s">
        <v>167</v>
      </c>
      <c r="R121" s="102" t="s">
        <v>168</v>
      </c>
      <c r="S121" s="102" t="s">
        <v>169</v>
      </c>
      <c r="T121" s="103" t="s">
        <v>170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171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134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75</v>
      </c>
      <c r="E123" s="215" t="s">
        <v>95</v>
      </c>
      <c r="F123" s="215" t="s">
        <v>96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P124+P129+P142+P145+P149</f>
        <v>0</v>
      </c>
      <c r="Q123" s="220"/>
      <c r="R123" s="221">
        <f>R124+R129+R142+R145+R149</f>
        <v>0</v>
      </c>
      <c r="S123" s="220"/>
      <c r="T123" s="222">
        <f>T124+T129+T142+T145+T149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200</v>
      </c>
      <c r="AT123" s="224" t="s">
        <v>75</v>
      </c>
      <c r="AU123" s="224" t="s">
        <v>76</v>
      </c>
      <c r="AY123" s="223" t="s">
        <v>174</v>
      </c>
      <c r="BK123" s="225">
        <f>BK124+BK129+BK142+BK145+BK149</f>
        <v>0</v>
      </c>
    </row>
    <row r="124" s="12" customFormat="1" ht="22.8" customHeight="1">
      <c r="A124" s="12"/>
      <c r="B124" s="212"/>
      <c r="C124" s="213"/>
      <c r="D124" s="214" t="s">
        <v>75</v>
      </c>
      <c r="E124" s="226" t="s">
        <v>1558</v>
      </c>
      <c r="F124" s="226" t="s">
        <v>1559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SUM(P125:P128)</f>
        <v>0</v>
      </c>
      <c r="Q124" s="220"/>
      <c r="R124" s="221">
        <f>SUM(R125:R128)</f>
        <v>0</v>
      </c>
      <c r="S124" s="220"/>
      <c r="T124" s="22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200</v>
      </c>
      <c r="AT124" s="224" t="s">
        <v>75</v>
      </c>
      <c r="AU124" s="224" t="s">
        <v>83</v>
      </c>
      <c r="AY124" s="223" t="s">
        <v>174</v>
      </c>
      <c r="BK124" s="225">
        <f>SUM(BK125:BK128)</f>
        <v>0</v>
      </c>
    </row>
    <row r="125" s="2" customFormat="1" ht="24.15" customHeight="1">
      <c r="A125" s="39"/>
      <c r="B125" s="40"/>
      <c r="C125" s="228" t="s">
        <v>83</v>
      </c>
      <c r="D125" s="228" t="s">
        <v>176</v>
      </c>
      <c r="E125" s="229" t="s">
        <v>1560</v>
      </c>
      <c r="F125" s="230" t="s">
        <v>1561</v>
      </c>
      <c r="G125" s="231" t="s">
        <v>1562</v>
      </c>
      <c r="H125" s="232">
        <v>1</v>
      </c>
      <c r="I125" s="233"/>
      <c r="J125" s="234">
        <f>ROUND(I125*H125,2)</f>
        <v>0</v>
      </c>
      <c r="K125" s="230" t="s">
        <v>1</v>
      </c>
      <c r="L125" s="45"/>
      <c r="M125" s="235" t="s">
        <v>1</v>
      </c>
      <c r="N125" s="236" t="s">
        <v>41</v>
      </c>
      <c r="O125" s="92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9" t="s">
        <v>1563</v>
      </c>
      <c r="AT125" s="239" t="s">
        <v>176</v>
      </c>
      <c r="AU125" s="239" t="s">
        <v>85</v>
      </c>
      <c r="AY125" s="18" t="s">
        <v>174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8" t="s">
        <v>83</v>
      </c>
      <c r="BK125" s="240">
        <f>ROUND(I125*H125,2)</f>
        <v>0</v>
      </c>
      <c r="BL125" s="18" t="s">
        <v>1563</v>
      </c>
      <c r="BM125" s="239" t="s">
        <v>1564</v>
      </c>
    </row>
    <row r="126" s="2" customFormat="1" ht="37.8" customHeight="1">
      <c r="A126" s="39"/>
      <c r="B126" s="40"/>
      <c r="C126" s="228" t="s">
        <v>85</v>
      </c>
      <c r="D126" s="228" t="s">
        <v>176</v>
      </c>
      <c r="E126" s="229" t="s">
        <v>1565</v>
      </c>
      <c r="F126" s="230" t="s">
        <v>1566</v>
      </c>
      <c r="G126" s="231" t="s">
        <v>1562</v>
      </c>
      <c r="H126" s="232">
        <v>1</v>
      </c>
      <c r="I126" s="233"/>
      <c r="J126" s="234">
        <f>ROUND(I126*H126,2)</f>
        <v>0</v>
      </c>
      <c r="K126" s="230" t="s">
        <v>1</v>
      </c>
      <c r="L126" s="45"/>
      <c r="M126" s="235" t="s">
        <v>1</v>
      </c>
      <c r="N126" s="236" t="s">
        <v>41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1563</v>
      </c>
      <c r="AT126" s="239" t="s">
        <v>176</v>
      </c>
      <c r="AU126" s="239" t="s">
        <v>85</v>
      </c>
      <c r="AY126" s="18" t="s">
        <v>174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83</v>
      </c>
      <c r="BK126" s="240">
        <f>ROUND(I126*H126,2)</f>
        <v>0</v>
      </c>
      <c r="BL126" s="18" t="s">
        <v>1563</v>
      </c>
      <c r="BM126" s="239" t="s">
        <v>1567</v>
      </c>
    </row>
    <row r="127" s="2" customFormat="1" ht="16.5" customHeight="1">
      <c r="A127" s="39"/>
      <c r="B127" s="40"/>
      <c r="C127" s="228" t="s">
        <v>188</v>
      </c>
      <c r="D127" s="228" t="s">
        <v>176</v>
      </c>
      <c r="E127" s="229" t="s">
        <v>1568</v>
      </c>
      <c r="F127" s="230" t="s">
        <v>1569</v>
      </c>
      <c r="G127" s="231" t="s">
        <v>1570</v>
      </c>
      <c r="H127" s="232">
        <v>1</v>
      </c>
      <c r="I127" s="233"/>
      <c r="J127" s="234">
        <f>ROUND(I127*H127,2)</f>
        <v>0</v>
      </c>
      <c r="K127" s="230" t="s">
        <v>1</v>
      </c>
      <c r="L127" s="45"/>
      <c r="M127" s="235" t="s">
        <v>1</v>
      </c>
      <c r="N127" s="236" t="s">
        <v>41</v>
      </c>
      <c r="O127" s="92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9" t="s">
        <v>1563</v>
      </c>
      <c r="AT127" s="239" t="s">
        <v>176</v>
      </c>
      <c r="AU127" s="239" t="s">
        <v>85</v>
      </c>
      <c r="AY127" s="18" t="s">
        <v>174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8" t="s">
        <v>83</v>
      </c>
      <c r="BK127" s="240">
        <f>ROUND(I127*H127,2)</f>
        <v>0</v>
      </c>
      <c r="BL127" s="18" t="s">
        <v>1563</v>
      </c>
      <c r="BM127" s="239" t="s">
        <v>1571</v>
      </c>
    </row>
    <row r="128" s="2" customFormat="1" ht="16.5" customHeight="1">
      <c r="A128" s="39"/>
      <c r="B128" s="40"/>
      <c r="C128" s="228" t="s">
        <v>181</v>
      </c>
      <c r="D128" s="228" t="s">
        <v>176</v>
      </c>
      <c r="E128" s="229" t="s">
        <v>1572</v>
      </c>
      <c r="F128" s="230" t="s">
        <v>1573</v>
      </c>
      <c r="G128" s="231" t="s">
        <v>1562</v>
      </c>
      <c r="H128" s="232">
        <v>1</v>
      </c>
      <c r="I128" s="233"/>
      <c r="J128" s="234">
        <f>ROUND(I128*H128,2)</f>
        <v>0</v>
      </c>
      <c r="K128" s="230" t="s">
        <v>1</v>
      </c>
      <c r="L128" s="45"/>
      <c r="M128" s="235" t="s">
        <v>1</v>
      </c>
      <c r="N128" s="236" t="s">
        <v>41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1563</v>
      </c>
      <c r="AT128" s="239" t="s">
        <v>176</v>
      </c>
      <c r="AU128" s="239" t="s">
        <v>85</v>
      </c>
      <c r="AY128" s="18" t="s">
        <v>174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83</v>
      </c>
      <c r="BK128" s="240">
        <f>ROUND(I128*H128,2)</f>
        <v>0</v>
      </c>
      <c r="BL128" s="18" t="s">
        <v>1563</v>
      </c>
      <c r="BM128" s="239" t="s">
        <v>1574</v>
      </c>
    </row>
    <row r="129" s="12" customFormat="1" ht="22.8" customHeight="1">
      <c r="A129" s="12"/>
      <c r="B129" s="212"/>
      <c r="C129" s="213"/>
      <c r="D129" s="214" t="s">
        <v>75</v>
      </c>
      <c r="E129" s="226" t="s">
        <v>1575</v>
      </c>
      <c r="F129" s="226" t="s">
        <v>1576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SUM(P130:P141)</f>
        <v>0</v>
      </c>
      <c r="Q129" s="220"/>
      <c r="R129" s="221">
        <f>SUM(R130:R141)</f>
        <v>0</v>
      </c>
      <c r="S129" s="220"/>
      <c r="T129" s="222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200</v>
      </c>
      <c r="AT129" s="224" t="s">
        <v>75</v>
      </c>
      <c r="AU129" s="224" t="s">
        <v>83</v>
      </c>
      <c r="AY129" s="223" t="s">
        <v>174</v>
      </c>
      <c r="BK129" s="225">
        <f>SUM(BK130:BK141)</f>
        <v>0</v>
      </c>
    </row>
    <row r="130" s="2" customFormat="1" ht="16.5" customHeight="1">
      <c r="A130" s="39"/>
      <c r="B130" s="40"/>
      <c r="C130" s="228" t="s">
        <v>200</v>
      </c>
      <c r="D130" s="228" t="s">
        <v>176</v>
      </c>
      <c r="E130" s="229" t="s">
        <v>1577</v>
      </c>
      <c r="F130" s="230" t="s">
        <v>1578</v>
      </c>
      <c r="G130" s="231" t="s">
        <v>1562</v>
      </c>
      <c r="H130" s="232">
        <v>1</v>
      </c>
      <c r="I130" s="233"/>
      <c r="J130" s="234">
        <f>ROUND(I130*H130,2)</f>
        <v>0</v>
      </c>
      <c r="K130" s="230" t="s">
        <v>1</v>
      </c>
      <c r="L130" s="45"/>
      <c r="M130" s="235" t="s">
        <v>1</v>
      </c>
      <c r="N130" s="236" t="s">
        <v>41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1563</v>
      </c>
      <c r="AT130" s="239" t="s">
        <v>176</v>
      </c>
      <c r="AU130" s="239" t="s">
        <v>85</v>
      </c>
      <c r="AY130" s="18" t="s">
        <v>174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83</v>
      </c>
      <c r="BK130" s="240">
        <f>ROUND(I130*H130,2)</f>
        <v>0</v>
      </c>
      <c r="BL130" s="18" t="s">
        <v>1563</v>
      </c>
      <c r="BM130" s="239" t="s">
        <v>1579</v>
      </c>
    </row>
    <row r="131" s="2" customFormat="1" ht="16.5" customHeight="1">
      <c r="A131" s="39"/>
      <c r="B131" s="40"/>
      <c r="C131" s="228" t="s">
        <v>215</v>
      </c>
      <c r="D131" s="228" t="s">
        <v>176</v>
      </c>
      <c r="E131" s="229" t="s">
        <v>1580</v>
      </c>
      <c r="F131" s="230" t="s">
        <v>1581</v>
      </c>
      <c r="G131" s="231" t="s">
        <v>1562</v>
      </c>
      <c r="H131" s="232">
        <v>1</v>
      </c>
      <c r="I131" s="233"/>
      <c r="J131" s="234">
        <f>ROUND(I131*H131,2)</f>
        <v>0</v>
      </c>
      <c r="K131" s="230" t="s">
        <v>1</v>
      </c>
      <c r="L131" s="45"/>
      <c r="M131" s="235" t="s">
        <v>1</v>
      </c>
      <c r="N131" s="236" t="s">
        <v>41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1563</v>
      </c>
      <c r="AT131" s="239" t="s">
        <v>176</v>
      </c>
      <c r="AU131" s="239" t="s">
        <v>85</v>
      </c>
      <c r="AY131" s="18" t="s">
        <v>174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83</v>
      </c>
      <c r="BK131" s="240">
        <f>ROUND(I131*H131,2)</f>
        <v>0</v>
      </c>
      <c r="BL131" s="18" t="s">
        <v>1563</v>
      </c>
      <c r="BM131" s="239" t="s">
        <v>1582</v>
      </c>
    </row>
    <row r="132" s="2" customFormat="1" ht="16.5" customHeight="1">
      <c r="A132" s="39"/>
      <c r="B132" s="40"/>
      <c r="C132" s="228" t="s">
        <v>219</v>
      </c>
      <c r="D132" s="228" t="s">
        <v>176</v>
      </c>
      <c r="E132" s="229" t="s">
        <v>1583</v>
      </c>
      <c r="F132" s="230" t="s">
        <v>1584</v>
      </c>
      <c r="G132" s="231" t="s">
        <v>1570</v>
      </c>
      <c r="H132" s="232">
        <v>1</v>
      </c>
      <c r="I132" s="233"/>
      <c r="J132" s="234">
        <f>ROUND(I132*H132,2)</f>
        <v>0</v>
      </c>
      <c r="K132" s="230" t="s">
        <v>1</v>
      </c>
      <c r="L132" s="45"/>
      <c r="M132" s="235" t="s">
        <v>1</v>
      </c>
      <c r="N132" s="236" t="s">
        <v>41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1563</v>
      </c>
      <c r="AT132" s="239" t="s">
        <v>176</v>
      </c>
      <c r="AU132" s="239" t="s">
        <v>85</v>
      </c>
      <c r="AY132" s="18" t="s">
        <v>174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83</v>
      </c>
      <c r="BK132" s="240">
        <f>ROUND(I132*H132,2)</f>
        <v>0</v>
      </c>
      <c r="BL132" s="18" t="s">
        <v>1563</v>
      </c>
      <c r="BM132" s="239" t="s">
        <v>1585</v>
      </c>
    </row>
    <row r="133" s="2" customFormat="1" ht="16.5" customHeight="1">
      <c r="A133" s="39"/>
      <c r="B133" s="40"/>
      <c r="C133" s="228" t="s">
        <v>224</v>
      </c>
      <c r="D133" s="228" t="s">
        <v>176</v>
      </c>
      <c r="E133" s="229" t="s">
        <v>1586</v>
      </c>
      <c r="F133" s="230" t="s">
        <v>1587</v>
      </c>
      <c r="G133" s="231" t="s">
        <v>1562</v>
      </c>
      <c r="H133" s="232">
        <v>1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41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1563</v>
      </c>
      <c r="AT133" s="239" t="s">
        <v>176</v>
      </c>
      <c r="AU133" s="239" t="s">
        <v>85</v>
      </c>
      <c r="AY133" s="18" t="s">
        <v>174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83</v>
      </c>
      <c r="BK133" s="240">
        <f>ROUND(I133*H133,2)</f>
        <v>0</v>
      </c>
      <c r="BL133" s="18" t="s">
        <v>1563</v>
      </c>
      <c r="BM133" s="239" t="s">
        <v>1588</v>
      </c>
    </row>
    <row r="134" s="2" customFormat="1" ht="37.8" customHeight="1">
      <c r="A134" s="39"/>
      <c r="B134" s="40"/>
      <c r="C134" s="228" t="s">
        <v>228</v>
      </c>
      <c r="D134" s="228" t="s">
        <v>176</v>
      </c>
      <c r="E134" s="229" t="s">
        <v>1589</v>
      </c>
      <c r="F134" s="230" t="s">
        <v>1590</v>
      </c>
      <c r="G134" s="231" t="s">
        <v>1562</v>
      </c>
      <c r="H134" s="232">
        <v>1</v>
      </c>
      <c r="I134" s="233"/>
      <c r="J134" s="234">
        <f>ROUND(I134*H134,2)</f>
        <v>0</v>
      </c>
      <c r="K134" s="230" t="s">
        <v>1</v>
      </c>
      <c r="L134" s="45"/>
      <c r="M134" s="235" t="s">
        <v>1</v>
      </c>
      <c r="N134" s="236" t="s">
        <v>41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1563</v>
      </c>
      <c r="AT134" s="239" t="s">
        <v>176</v>
      </c>
      <c r="AU134" s="239" t="s">
        <v>85</v>
      </c>
      <c r="AY134" s="18" t="s">
        <v>174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83</v>
      </c>
      <c r="BK134" s="240">
        <f>ROUND(I134*H134,2)</f>
        <v>0</v>
      </c>
      <c r="BL134" s="18" t="s">
        <v>1563</v>
      </c>
      <c r="BM134" s="239" t="s">
        <v>1591</v>
      </c>
    </row>
    <row r="135" s="2" customFormat="1" ht="16.5" customHeight="1">
      <c r="A135" s="39"/>
      <c r="B135" s="40"/>
      <c r="C135" s="228" t="s">
        <v>234</v>
      </c>
      <c r="D135" s="228" t="s">
        <v>176</v>
      </c>
      <c r="E135" s="229" t="s">
        <v>1592</v>
      </c>
      <c r="F135" s="230" t="s">
        <v>1593</v>
      </c>
      <c r="G135" s="231" t="s">
        <v>1562</v>
      </c>
      <c r="H135" s="232">
        <v>1</v>
      </c>
      <c r="I135" s="233"/>
      <c r="J135" s="234">
        <f>ROUND(I135*H135,2)</f>
        <v>0</v>
      </c>
      <c r="K135" s="230" t="s">
        <v>1</v>
      </c>
      <c r="L135" s="45"/>
      <c r="M135" s="235" t="s">
        <v>1</v>
      </c>
      <c r="N135" s="236" t="s">
        <v>41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1563</v>
      </c>
      <c r="AT135" s="239" t="s">
        <v>176</v>
      </c>
      <c r="AU135" s="239" t="s">
        <v>85</v>
      </c>
      <c r="AY135" s="18" t="s">
        <v>174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83</v>
      </c>
      <c r="BK135" s="240">
        <f>ROUND(I135*H135,2)</f>
        <v>0</v>
      </c>
      <c r="BL135" s="18" t="s">
        <v>1563</v>
      </c>
      <c r="BM135" s="239" t="s">
        <v>1594</v>
      </c>
    </row>
    <row r="136" s="2" customFormat="1" ht="16.5" customHeight="1">
      <c r="A136" s="39"/>
      <c r="B136" s="40"/>
      <c r="C136" s="228" t="s">
        <v>239</v>
      </c>
      <c r="D136" s="228" t="s">
        <v>176</v>
      </c>
      <c r="E136" s="229" t="s">
        <v>1595</v>
      </c>
      <c r="F136" s="230" t="s">
        <v>1596</v>
      </c>
      <c r="G136" s="231" t="s">
        <v>1562</v>
      </c>
      <c r="H136" s="232">
        <v>1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41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1563</v>
      </c>
      <c r="AT136" s="239" t="s">
        <v>176</v>
      </c>
      <c r="AU136" s="239" t="s">
        <v>85</v>
      </c>
      <c r="AY136" s="18" t="s">
        <v>174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83</v>
      </c>
      <c r="BK136" s="240">
        <f>ROUND(I136*H136,2)</f>
        <v>0</v>
      </c>
      <c r="BL136" s="18" t="s">
        <v>1563</v>
      </c>
      <c r="BM136" s="239" t="s">
        <v>1597</v>
      </c>
    </row>
    <row r="137" s="2" customFormat="1" ht="49.05" customHeight="1">
      <c r="A137" s="39"/>
      <c r="B137" s="40"/>
      <c r="C137" s="228" t="s">
        <v>249</v>
      </c>
      <c r="D137" s="228" t="s">
        <v>176</v>
      </c>
      <c r="E137" s="229" t="s">
        <v>1598</v>
      </c>
      <c r="F137" s="230" t="s">
        <v>1599</v>
      </c>
      <c r="G137" s="231" t="s">
        <v>1562</v>
      </c>
      <c r="H137" s="232">
        <v>1</v>
      </c>
      <c r="I137" s="233"/>
      <c r="J137" s="234">
        <f>ROUND(I137*H137,2)</f>
        <v>0</v>
      </c>
      <c r="K137" s="230" t="s">
        <v>1</v>
      </c>
      <c r="L137" s="45"/>
      <c r="M137" s="235" t="s">
        <v>1</v>
      </c>
      <c r="N137" s="236" t="s">
        <v>41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1563</v>
      </c>
      <c r="AT137" s="239" t="s">
        <v>176</v>
      </c>
      <c r="AU137" s="239" t="s">
        <v>85</v>
      </c>
      <c r="AY137" s="18" t="s">
        <v>174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83</v>
      </c>
      <c r="BK137" s="240">
        <f>ROUND(I137*H137,2)</f>
        <v>0</v>
      </c>
      <c r="BL137" s="18" t="s">
        <v>1563</v>
      </c>
      <c r="BM137" s="239" t="s">
        <v>1600</v>
      </c>
    </row>
    <row r="138" s="2" customFormat="1" ht="24.15" customHeight="1">
      <c r="A138" s="39"/>
      <c r="B138" s="40"/>
      <c r="C138" s="228" t="s">
        <v>255</v>
      </c>
      <c r="D138" s="228" t="s">
        <v>176</v>
      </c>
      <c r="E138" s="229" t="s">
        <v>1601</v>
      </c>
      <c r="F138" s="230" t="s">
        <v>1602</v>
      </c>
      <c r="G138" s="231" t="s">
        <v>1562</v>
      </c>
      <c r="H138" s="232">
        <v>1</v>
      </c>
      <c r="I138" s="233"/>
      <c r="J138" s="234">
        <f>ROUND(I138*H138,2)</f>
        <v>0</v>
      </c>
      <c r="K138" s="230" t="s">
        <v>1</v>
      </c>
      <c r="L138" s="45"/>
      <c r="M138" s="235" t="s">
        <v>1</v>
      </c>
      <c r="N138" s="236" t="s">
        <v>41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1563</v>
      </c>
      <c r="AT138" s="239" t="s">
        <v>176</v>
      </c>
      <c r="AU138" s="239" t="s">
        <v>85</v>
      </c>
      <c r="AY138" s="18" t="s">
        <v>174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83</v>
      </c>
      <c r="BK138" s="240">
        <f>ROUND(I138*H138,2)</f>
        <v>0</v>
      </c>
      <c r="BL138" s="18" t="s">
        <v>1563</v>
      </c>
      <c r="BM138" s="239" t="s">
        <v>1603</v>
      </c>
    </row>
    <row r="139" s="2" customFormat="1" ht="21.75" customHeight="1">
      <c r="A139" s="39"/>
      <c r="B139" s="40"/>
      <c r="C139" s="228" t="s">
        <v>262</v>
      </c>
      <c r="D139" s="228" t="s">
        <v>176</v>
      </c>
      <c r="E139" s="229" t="s">
        <v>1604</v>
      </c>
      <c r="F139" s="230" t="s">
        <v>1605</v>
      </c>
      <c r="G139" s="231" t="s">
        <v>1562</v>
      </c>
      <c r="H139" s="232">
        <v>1</v>
      </c>
      <c r="I139" s="233"/>
      <c r="J139" s="234">
        <f>ROUND(I139*H139,2)</f>
        <v>0</v>
      </c>
      <c r="K139" s="230" t="s">
        <v>1</v>
      </c>
      <c r="L139" s="45"/>
      <c r="M139" s="235" t="s">
        <v>1</v>
      </c>
      <c r="N139" s="236" t="s">
        <v>41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1563</v>
      </c>
      <c r="AT139" s="239" t="s">
        <v>176</v>
      </c>
      <c r="AU139" s="239" t="s">
        <v>85</v>
      </c>
      <c r="AY139" s="18" t="s">
        <v>174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83</v>
      </c>
      <c r="BK139" s="240">
        <f>ROUND(I139*H139,2)</f>
        <v>0</v>
      </c>
      <c r="BL139" s="18" t="s">
        <v>1563</v>
      </c>
      <c r="BM139" s="239" t="s">
        <v>1606</v>
      </c>
    </row>
    <row r="140" s="2" customFormat="1" ht="33" customHeight="1">
      <c r="A140" s="39"/>
      <c r="B140" s="40"/>
      <c r="C140" s="228" t="s">
        <v>8</v>
      </c>
      <c r="D140" s="228" t="s">
        <v>176</v>
      </c>
      <c r="E140" s="229" t="s">
        <v>1607</v>
      </c>
      <c r="F140" s="230" t="s">
        <v>1608</v>
      </c>
      <c r="G140" s="231" t="s">
        <v>1562</v>
      </c>
      <c r="H140" s="232">
        <v>1</v>
      </c>
      <c r="I140" s="233"/>
      <c r="J140" s="234">
        <f>ROUND(I140*H140,2)</f>
        <v>0</v>
      </c>
      <c r="K140" s="230" t="s">
        <v>1</v>
      </c>
      <c r="L140" s="45"/>
      <c r="M140" s="235" t="s">
        <v>1</v>
      </c>
      <c r="N140" s="236" t="s">
        <v>41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1563</v>
      </c>
      <c r="AT140" s="239" t="s">
        <v>176</v>
      </c>
      <c r="AU140" s="239" t="s">
        <v>85</v>
      </c>
      <c r="AY140" s="18" t="s">
        <v>174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83</v>
      </c>
      <c r="BK140" s="240">
        <f>ROUND(I140*H140,2)</f>
        <v>0</v>
      </c>
      <c r="BL140" s="18" t="s">
        <v>1563</v>
      </c>
      <c r="BM140" s="239" t="s">
        <v>1609</v>
      </c>
    </row>
    <row r="141" s="2" customFormat="1" ht="16.5" customHeight="1">
      <c r="A141" s="39"/>
      <c r="B141" s="40"/>
      <c r="C141" s="228" t="s">
        <v>272</v>
      </c>
      <c r="D141" s="228" t="s">
        <v>176</v>
      </c>
      <c r="E141" s="229" t="s">
        <v>1610</v>
      </c>
      <c r="F141" s="230" t="s">
        <v>1611</v>
      </c>
      <c r="G141" s="231" t="s">
        <v>1562</v>
      </c>
      <c r="H141" s="232">
        <v>1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41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1563</v>
      </c>
      <c r="AT141" s="239" t="s">
        <v>176</v>
      </c>
      <c r="AU141" s="239" t="s">
        <v>85</v>
      </c>
      <c r="AY141" s="18" t="s">
        <v>174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83</v>
      </c>
      <c r="BK141" s="240">
        <f>ROUND(I141*H141,2)</f>
        <v>0</v>
      </c>
      <c r="BL141" s="18" t="s">
        <v>1563</v>
      </c>
      <c r="BM141" s="239" t="s">
        <v>1612</v>
      </c>
    </row>
    <row r="142" s="12" customFormat="1" ht="22.8" customHeight="1">
      <c r="A142" s="12"/>
      <c r="B142" s="212"/>
      <c r="C142" s="213"/>
      <c r="D142" s="214" t="s">
        <v>75</v>
      </c>
      <c r="E142" s="226" t="s">
        <v>1613</v>
      </c>
      <c r="F142" s="226" t="s">
        <v>1614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SUM(P143:P144)</f>
        <v>0</v>
      </c>
      <c r="Q142" s="220"/>
      <c r="R142" s="221">
        <f>SUM(R143:R144)</f>
        <v>0</v>
      </c>
      <c r="S142" s="220"/>
      <c r="T142" s="22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200</v>
      </c>
      <c r="AT142" s="224" t="s">
        <v>75</v>
      </c>
      <c r="AU142" s="224" t="s">
        <v>83</v>
      </c>
      <c r="AY142" s="223" t="s">
        <v>174</v>
      </c>
      <c r="BK142" s="225">
        <f>SUM(BK143:BK144)</f>
        <v>0</v>
      </c>
    </row>
    <row r="143" s="2" customFormat="1" ht="16.5" customHeight="1">
      <c r="A143" s="39"/>
      <c r="B143" s="40"/>
      <c r="C143" s="228" t="s">
        <v>276</v>
      </c>
      <c r="D143" s="228" t="s">
        <v>176</v>
      </c>
      <c r="E143" s="229" t="s">
        <v>1615</v>
      </c>
      <c r="F143" s="230" t="s">
        <v>1616</v>
      </c>
      <c r="G143" s="231" t="s">
        <v>1562</v>
      </c>
      <c r="H143" s="232">
        <v>1</v>
      </c>
      <c r="I143" s="233"/>
      <c r="J143" s="234">
        <f>ROUND(I143*H143,2)</f>
        <v>0</v>
      </c>
      <c r="K143" s="230" t="s">
        <v>1</v>
      </c>
      <c r="L143" s="45"/>
      <c r="M143" s="235" t="s">
        <v>1</v>
      </c>
      <c r="N143" s="236" t="s">
        <v>41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1563</v>
      </c>
      <c r="AT143" s="239" t="s">
        <v>176</v>
      </c>
      <c r="AU143" s="239" t="s">
        <v>85</v>
      </c>
      <c r="AY143" s="18" t="s">
        <v>174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83</v>
      </c>
      <c r="BK143" s="240">
        <f>ROUND(I143*H143,2)</f>
        <v>0</v>
      </c>
      <c r="BL143" s="18" t="s">
        <v>1563</v>
      </c>
      <c r="BM143" s="239" t="s">
        <v>1617</v>
      </c>
    </row>
    <row r="144" s="2" customFormat="1" ht="16.5" customHeight="1">
      <c r="A144" s="39"/>
      <c r="B144" s="40"/>
      <c r="C144" s="228" t="s">
        <v>284</v>
      </c>
      <c r="D144" s="228" t="s">
        <v>176</v>
      </c>
      <c r="E144" s="229" t="s">
        <v>1618</v>
      </c>
      <c r="F144" s="230" t="s">
        <v>1619</v>
      </c>
      <c r="G144" s="231" t="s">
        <v>1562</v>
      </c>
      <c r="H144" s="232">
        <v>1</v>
      </c>
      <c r="I144" s="233"/>
      <c r="J144" s="234">
        <f>ROUND(I144*H144,2)</f>
        <v>0</v>
      </c>
      <c r="K144" s="230" t="s">
        <v>1</v>
      </c>
      <c r="L144" s="45"/>
      <c r="M144" s="235" t="s">
        <v>1</v>
      </c>
      <c r="N144" s="236" t="s">
        <v>41</v>
      </c>
      <c r="O144" s="92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9" t="s">
        <v>1563</v>
      </c>
      <c r="AT144" s="239" t="s">
        <v>176</v>
      </c>
      <c r="AU144" s="239" t="s">
        <v>85</v>
      </c>
      <c r="AY144" s="18" t="s">
        <v>174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8" t="s">
        <v>83</v>
      </c>
      <c r="BK144" s="240">
        <f>ROUND(I144*H144,2)</f>
        <v>0</v>
      </c>
      <c r="BL144" s="18" t="s">
        <v>1563</v>
      </c>
      <c r="BM144" s="239" t="s">
        <v>1620</v>
      </c>
    </row>
    <row r="145" s="12" customFormat="1" ht="22.8" customHeight="1">
      <c r="A145" s="12"/>
      <c r="B145" s="212"/>
      <c r="C145" s="213"/>
      <c r="D145" s="214" t="s">
        <v>75</v>
      </c>
      <c r="E145" s="226" t="s">
        <v>1621</v>
      </c>
      <c r="F145" s="226" t="s">
        <v>1622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SUM(P146:P148)</f>
        <v>0</v>
      </c>
      <c r="Q145" s="220"/>
      <c r="R145" s="221">
        <f>SUM(R146:R148)</f>
        <v>0</v>
      </c>
      <c r="S145" s="220"/>
      <c r="T145" s="222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200</v>
      </c>
      <c r="AT145" s="224" t="s">
        <v>75</v>
      </c>
      <c r="AU145" s="224" t="s">
        <v>83</v>
      </c>
      <c r="AY145" s="223" t="s">
        <v>174</v>
      </c>
      <c r="BK145" s="225">
        <f>SUM(BK146:BK148)</f>
        <v>0</v>
      </c>
    </row>
    <row r="146" s="2" customFormat="1" ht="24.15" customHeight="1">
      <c r="A146" s="39"/>
      <c r="B146" s="40"/>
      <c r="C146" s="228" t="s">
        <v>289</v>
      </c>
      <c r="D146" s="228" t="s">
        <v>176</v>
      </c>
      <c r="E146" s="229" t="s">
        <v>1623</v>
      </c>
      <c r="F146" s="230" t="s">
        <v>1624</v>
      </c>
      <c r="G146" s="231" t="s">
        <v>1570</v>
      </c>
      <c r="H146" s="232">
        <v>1</v>
      </c>
      <c r="I146" s="233"/>
      <c r="J146" s="234">
        <f>ROUND(I146*H146,2)</f>
        <v>0</v>
      </c>
      <c r="K146" s="230" t="s">
        <v>1</v>
      </c>
      <c r="L146" s="45"/>
      <c r="M146" s="235" t="s">
        <v>1</v>
      </c>
      <c r="N146" s="236" t="s">
        <v>41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1563</v>
      </c>
      <c r="AT146" s="239" t="s">
        <v>176</v>
      </c>
      <c r="AU146" s="239" t="s">
        <v>85</v>
      </c>
      <c r="AY146" s="18" t="s">
        <v>174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83</v>
      </c>
      <c r="BK146" s="240">
        <f>ROUND(I146*H146,2)</f>
        <v>0</v>
      </c>
      <c r="BL146" s="18" t="s">
        <v>1563</v>
      </c>
      <c r="BM146" s="239" t="s">
        <v>1625</v>
      </c>
    </row>
    <row r="147" s="2" customFormat="1" ht="33" customHeight="1">
      <c r="A147" s="39"/>
      <c r="B147" s="40"/>
      <c r="C147" s="228" t="s">
        <v>298</v>
      </c>
      <c r="D147" s="228" t="s">
        <v>176</v>
      </c>
      <c r="E147" s="229" t="s">
        <v>1626</v>
      </c>
      <c r="F147" s="230" t="s">
        <v>1627</v>
      </c>
      <c r="G147" s="231" t="s">
        <v>1570</v>
      </c>
      <c r="H147" s="232">
        <v>1</v>
      </c>
      <c r="I147" s="233"/>
      <c r="J147" s="234">
        <f>ROUND(I147*H147,2)</f>
        <v>0</v>
      </c>
      <c r="K147" s="230" t="s">
        <v>1</v>
      </c>
      <c r="L147" s="45"/>
      <c r="M147" s="235" t="s">
        <v>1</v>
      </c>
      <c r="N147" s="236" t="s">
        <v>41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1563</v>
      </c>
      <c r="AT147" s="239" t="s">
        <v>176</v>
      </c>
      <c r="AU147" s="239" t="s">
        <v>85</v>
      </c>
      <c r="AY147" s="18" t="s">
        <v>174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83</v>
      </c>
      <c r="BK147" s="240">
        <f>ROUND(I147*H147,2)</f>
        <v>0</v>
      </c>
      <c r="BL147" s="18" t="s">
        <v>1563</v>
      </c>
      <c r="BM147" s="239" t="s">
        <v>1628</v>
      </c>
    </row>
    <row r="148" s="2" customFormat="1" ht="33" customHeight="1">
      <c r="A148" s="39"/>
      <c r="B148" s="40"/>
      <c r="C148" s="228" t="s">
        <v>7</v>
      </c>
      <c r="D148" s="228" t="s">
        <v>176</v>
      </c>
      <c r="E148" s="229" t="s">
        <v>1629</v>
      </c>
      <c r="F148" s="230" t="s">
        <v>1630</v>
      </c>
      <c r="G148" s="231" t="s">
        <v>1570</v>
      </c>
      <c r="H148" s="232">
        <v>1</v>
      </c>
      <c r="I148" s="233"/>
      <c r="J148" s="234">
        <f>ROUND(I148*H148,2)</f>
        <v>0</v>
      </c>
      <c r="K148" s="230" t="s">
        <v>1</v>
      </c>
      <c r="L148" s="45"/>
      <c r="M148" s="235" t="s">
        <v>1</v>
      </c>
      <c r="N148" s="236" t="s">
        <v>41</v>
      </c>
      <c r="O148" s="92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9" t="s">
        <v>1563</v>
      </c>
      <c r="AT148" s="239" t="s">
        <v>176</v>
      </c>
      <c r="AU148" s="239" t="s">
        <v>85</v>
      </c>
      <c r="AY148" s="18" t="s">
        <v>174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8" t="s">
        <v>83</v>
      </c>
      <c r="BK148" s="240">
        <f>ROUND(I148*H148,2)</f>
        <v>0</v>
      </c>
      <c r="BL148" s="18" t="s">
        <v>1563</v>
      </c>
      <c r="BM148" s="239" t="s">
        <v>1631</v>
      </c>
    </row>
    <row r="149" s="12" customFormat="1" ht="22.8" customHeight="1">
      <c r="A149" s="12"/>
      <c r="B149" s="212"/>
      <c r="C149" s="213"/>
      <c r="D149" s="214" t="s">
        <v>75</v>
      </c>
      <c r="E149" s="226" t="s">
        <v>1632</v>
      </c>
      <c r="F149" s="226" t="s">
        <v>1633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SUM(P150:P153)</f>
        <v>0</v>
      </c>
      <c r="Q149" s="220"/>
      <c r="R149" s="221">
        <f>SUM(R150:R153)</f>
        <v>0</v>
      </c>
      <c r="S149" s="220"/>
      <c r="T149" s="222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200</v>
      </c>
      <c r="AT149" s="224" t="s">
        <v>75</v>
      </c>
      <c r="AU149" s="224" t="s">
        <v>83</v>
      </c>
      <c r="AY149" s="223" t="s">
        <v>174</v>
      </c>
      <c r="BK149" s="225">
        <f>SUM(BK150:BK153)</f>
        <v>0</v>
      </c>
    </row>
    <row r="150" s="2" customFormat="1" ht="16.5" customHeight="1">
      <c r="A150" s="39"/>
      <c r="B150" s="40"/>
      <c r="C150" s="228" t="s">
        <v>309</v>
      </c>
      <c r="D150" s="228" t="s">
        <v>176</v>
      </c>
      <c r="E150" s="229" t="s">
        <v>1634</v>
      </c>
      <c r="F150" s="230" t="s">
        <v>1635</v>
      </c>
      <c r="G150" s="231" t="s">
        <v>1570</v>
      </c>
      <c r="H150" s="232">
        <v>1</v>
      </c>
      <c r="I150" s="233"/>
      <c r="J150" s="234">
        <f>ROUND(I150*H150,2)</f>
        <v>0</v>
      </c>
      <c r="K150" s="230" t="s">
        <v>1</v>
      </c>
      <c r="L150" s="45"/>
      <c r="M150" s="235" t="s">
        <v>1</v>
      </c>
      <c r="N150" s="236" t="s">
        <v>41</v>
      </c>
      <c r="O150" s="92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1563</v>
      </c>
      <c r="AT150" s="239" t="s">
        <v>176</v>
      </c>
      <c r="AU150" s="239" t="s">
        <v>85</v>
      </c>
      <c r="AY150" s="18" t="s">
        <v>174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83</v>
      </c>
      <c r="BK150" s="240">
        <f>ROUND(I150*H150,2)</f>
        <v>0</v>
      </c>
      <c r="BL150" s="18" t="s">
        <v>1563</v>
      </c>
      <c r="BM150" s="239" t="s">
        <v>1636</v>
      </c>
    </row>
    <row r="151" s="2" customFormat="1" ht="16.5" customHeight="1">
      <c r="A151" s="39"/>
      <c r="B151" s="40"/>
      <c r="C151" s="228" t="s">
        <v>315</v>
      </c>
      <c r="D151" s="228" t="s">
        <v>176</v>
      </c>
      <c r="E151" s="229" t="s">
        <v>1637</v>
      </c>
      <c r="F151" s="230" t="s">
        <v>1638</v>
      </c>
      <c r="G151" s="231" t="s">
        <v>1570</v>
      </c>
      <c r="H151" s="232">
        <v>1</v>
      </c>
      <c r="I151" s="233"/>
      <c r="J151" s="234">
        <f>ROUND(I151*H151,2)</f>
        <v>0</v>
      </c>
      <c r="K151" s="230" t="s">
        <v>1</v>
      </c>
      <c r="L151" s="45"/>
      <c r="M151" s="235" t="s">
        <v>1</v>
      </c>
      <c r="N151" s="236" t="s">
        <v>41</v>
      </c>
      <c r="O151" s="92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9" t="s">
        <v>1563</v>
      </c>
      <c r="AT151" s="239" t="s">
        <v>176</v>
      </c>
      <c r="AU151" s="239" t="s">
        <v>85</v>
      </c>
      <c r="AY151" s="18" t="s">
        <v>174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8" t="s">
        <v>83</v>
      </c>
      <c r="BK151" s="240">
        <f>ROUND(I151*H151,2)</f>
        <v>0</v>
      </c>
      <c r="BL151" s="18" t="s">
        <v>1563</v>
      </c>
      <c r="BM151" s="239" t="s">
        <v>1639</v>
      </c>
    </row>
    <row r="152" s="2" customFormat="1" ht="16.5" customHeight="1">
      <c r="A152" s="39"/>
      <c r="B152" s="40"/>
      <c r="C152" s="228" t="s">
        <v>322</v>
      </c>
      <c r="D152" s="228" t="s">
        <v>176</v>
      </c>
      <c r="E152" s="229" t="s">
        <v>1640</v>
      </c>
      <c r="F152" s="230" t="s">
        <v>1641</v>
      </c>
      <c r="G152" s="231" t="s">
        <v>1570</v>
      </c>
      <c r="H152" s="232">
        <v>1</v>
      </c>
      <c r="I152" s="233"/>
      <c r="J152" s="234">
        <f>ROUND(I152*H152,2)</f>
        <v>0</v>
      </c>
      <c r="K152" s="230" t="s">
        <v>1</v>
      </c>
      <c r="L152" s="45"/>
      <c r="M152" s="235" t="s">
        <v>1</v>
      </c>
      <c r="N152" s="236" t="s">
        <v>41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1563</v>
      </c>
      <c r="AT152" s="239" t="s">
        <v>176</v>
      </c>
      <c r="AU152" s="239" t="s">
        <v>85</v>
      </c>
      <c r="AY152" s="18" t="s">
        <v>174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83</v>
      </c>
      <c r="BK152" s="240">
        <f>ROUND(I152*H152,2)</f>
        <v>0</v>
      </c>
      <c r="BL152" s="18" t="s">
        <v>1563</v>
      </c>
      <c r="BM152" s="239" t="s">
        <v>1642</v>
      </c>
    </row>
    <row r="153" s="2" customFormat="1" ht="16.5" customHeight="1">
      <c r="A153" s="39"/>
      <c r="B153" s="40"/>
      <c r="C153" s="228" t="s">
        <v>329</v>
      </c>
      <c r="D153" s="228" t="s">
        <v>176</v>
      </c>
      <c r="E153" s="229" t="s">
        <v>1643</v>
      </c>
      <c r="F153" s="230" t="s">
        <v>1644</v>
      </c>
      <c r="G153" s="231" t="s">
        <v>1570</v>
      </c>
      <c r="H153" s="232">
        <v>1</v>
      </c>
      <c r="I153" s="233"/>
      <c r="J153" s="234">
        <f>ROUND(I153*H153,2)</f>
        <v>0</v>
      </c>
      <c r="K153" s="230" t="s">
        <v>1</v>
      </c>
      <c r="L153" s="45"/>
      <c r="M153" s="299" t="s">
        <v>1</v>
      </c>
      <c r="N153" s="300" t="s">
        <v>41</v>
      </c>
      <c r="O153" s="301"/>
      <c r="P153" s="302">
        <f>O153*H153</f>
        <v>0</v>
      </c>
      <c r="Q153" s="302">
        <v>0</v>
      </c>
      <c r="R153" s="302">
        <f>Q153*H153</f>
        <v>0</v>
      </c>
      <c r="S153" s="302">
        <v>0</v>
      </c>
      <c r="T153" s="30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1563</v>
      </c>
      <c r="AT153" s="239" t="s">
        <v>176</v>
      </c>
      <c r="AU153" s="239" t="s">
        <v>85</v>
      </c>
      <c r="AY153" s="18" t="s">
        <v>174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83</v>
      </c>
      <c r="BK153" s="240">
        <f>ROUND(I153*H153,2)</f>
        <v>0</v>
      </c>
      <c r="BL153" s="18" t="s">
        <v>1563</v>
      </c>
      <c r="BM153" s="239" t="s">
        <v>1645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cPDOi5gI2xJoKFbc9jSooJKnJFHwU+ec8ylF/80araphEj2xy+DomEESez6Cxf9uM1J68Zint738nDrKBWigww==" hashValue="WvHPHhAqQIj8ZjlmDNGJ1GrKu+WZ+G0qxx4C/RLJLyh6gcipeTR2zrqL6/s4d3TJ+fR6QHWh/5yVvdaJUlb3IQ==" algorithmName="SHA-512" password="C675"/>
  <autoFilter ref="C121:K15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1"/>
    </row>
    <row r="4" s="1" customFormat="1" ht="24.96" customHeight="1">
      <c r="B4" s="21"/>
      <c r="C4" s="150" t="s">
        <v>1646</v>
      </c>
      <c r="H4" s="21"/>
    </row>
    <row r="5" s="1" customFormat="1" ht="12" customHeight="1">
      <c r="B5" s="21"/>
      <c r="C5" s="304" t="s">
        <v>13</v>
      </c>
      <c r="D5" s="158" t="s">
        <v>14</v>
      </c>
      <c r="E5" s="1"/>
      <c r="F5" s="1"/>
      <c r="H5" s="21"/>
    </row>
    <row r="6" s="1" customFormat="1" ht="36.96" customHeight="1">
      <c r="B6" s="21"/>
      <c r="C6" s="305" t="s">
        <v>16</v>
      </c>
      <c r="D6" s="306" t="s">
        <v>17</v>
      </c>
      <c r="E6" s="1"/>
      <c r="F6" s="1"/>
      <c r="H6" s="21"/>
    </row>
    <row r="7" s="1" customFormat="1" ht="24.75" customHeight="1">
      <c r="B7" s="21"/>
      <c r="C7" s="152" t="s">
        <v>22</v>
      </c>
      <c r="D7" s="155" t="str">
        <f>'Rekapitulace stavby'!AN8</f>
        <v>4. 9. 2024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1"/>
      <c r="B9" s="307"/>
      <c r="C9" s="308" t="s">
        <v>57</v>
      </c>
      <c r="D9" s="309" t="s">
        <v>58</v>
      </c>
      <c r="E9" s="309" t="s">
        <v>161</v>
      </c>
      <c r="F9" s="310" t="s">
        <v>1647</v>
      </c>
      <c r="G9" s="201"/>
      <c r="H9" s="307"/>
    </row>
    <row r="10" s="2" customFormat="1" ht="26.4" customHeight="1">
      <c r="A10" s="39"/>
      <c r="B10" s="45"/>
      <c r="C10" s="311" t="s">
        <v>80</v>
      </c>
      <c r="D10" s="311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312" t="s">
        <v>98</v>
      </c>
      <c r="D11" s="313" t="s">
        <v>1</v>
      </c>
      <c r="E11" s="314" t="s">
        <v>1</v>
      </c>
      <c r="F11" s="315">
        <v>181.53</v>
      </c>
      <c r="G11" s="39"/>
      <c r="H11" s="45"/>
    </row>
    <row r="12" s="2" customFormat="1" ht="16.8" customHeight="1">
      <c r="A12" s="39"/>
      <c r="B12" s="45"/>
      <c r="C12" s="316" t="s">
        <v>1</v>
      </c>
      <c r="D12" s="316" t="s">
        <v>205</v>
      </c>
      <c r="E12" s="18" t="s">
        <v>1</v>
      </c>
      <c r="F12" s="317">
        <v>0</v>
      </c>
      <c r="G12" s="39"/>
      <c r="H12" s="45"/>
    </row>
    <row r="13" s="2" customFormat="1" ht="16.8" customHeight="1">
      <c r="A13" s="39"/>
      <c r="B13" s="45"/>
      <c r="C13" s="316" t="s">
        <v>1</v>
      </c>
      <c r="D13" s="316" t="s">
        <v>718</v>
      </c>
      <c r="E13" s="18" t="s">
        <v>1</v>
      </c>
      <c r="F13" s="317">
        <v>81</v>
      </c>
      <c r="G13" s="39"/>
      <c r="H13" s="45"/>
    </row>
    <row r="14" s="2" customFormat="1" ht="16.8" customHeight="1">
      <c r="A14" s="39"/>
      <c r="B14" s="45"/>
      <c r="C14" s="316" t="s">
        <v>1</v>
      </c>
      <c r="D14" s="316" t="s">
        <v>719</v>
      </c>
      <c r="E14" s="18" t="s">
        <v>1</v>
      </c>
      <c r="F14" s="317">
        <v>11.699999999999999</v>
      </c>
      <c r="G14" s="39"/>
      <c r="H14" s="45"/>
    </row>
    <row r="15" s="2" customFormat="1" ht="16.8" customHeight="1">
      <c r="A15" s="39"/>
      <c r="B15" s="45"/>
      <c r="C15" s="316" t="s">
        <v>1</v>
      </c>
      <c r="D15" s="316" t="s">
        <v>720</v>
      </c>
      <c r="E15" s="18" t="s">
        <v>1</v>
      </c>
      <c r="F15" s="317">
        <v>22.23</v>
      </c>
      <c r="G15" s="39"/>
      <c r="H15" s="45"/>
    </row>
    <row r="16" s="2" customFormat="1" ht="16.8" customHeight="1">
      <c r="A16" s="39"/>
      <c r="B16" s="45"/>
      <c r="C16" s="316" t="s">
        <v>1</v>
      </c>
      <c r="D16" s="316" t="s">
        <v>721</v>
      </c>
      <c r="E16" s="18" t="s">
        <v>1</v>
      </c>
      <c r="F16" s="317">
        <v>66.599999999999994</v>
      </c>
      <c r="G16" s="39"/>
      <c r="H16" s="45"/>
    </row>
    <row r="17" s="2" customFormat="1" ht="16.8" customHeight="1">
      <c r="A17" s="39"/>
      <c r="B17" s="45"/>
      <c r="C17" s="316" t="s">
        <v>98</v>
      </c>
      <c r="D17" s="316" t="s">
        <v>189</v>
      </c>
      <c r="E17" s="18" t="s">
        <v>1</v>
      </c>
      <c r="F17" s="317">
        <v>181.53</v>
      </c>
      <c r="G17" s="39"/>
      <c r="H17" s="45"/>
    </row>
    <row r="18" s="2" customFormat="1" ht="16.8" customHeight="1">
      <c r="A18" s="39"/>
      <c r="B18" s="45"/>
      <c r="C18" s="318" t="s">
        <v>1648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316" t="s">
        <v>715</v>
      </c>
      <c r="D19" s="316" t="s">
        <v>716</v>
      </c>
      <c r="E19" s="18" t="s">
        <v>179</v>
      </c>
      <c r="F19" s="317">
        <v>181.53</v>
      </c>
      <c r="G19" s="39"/>
      <c r="H19" s="45"/>
    </row>
    <row r="20" s="2" customFormat="1" ht="16.8" customHeight="1">
      <c r="A20" s="39"/>
      <c r="B20" s="45"/>
      <c r="C20" s="316" t="s">
        <v>728</v>
      </c>
      <c r="D20" s="316" t="s">
        <v>729</v>
      </c>
      <c r="E20" s="18" t="s">
        <v>179</v>
      </c>
      <c r="F20" s="317">
        <v>181.53</v>
      </c>
      <c r="G20" s="39"/>
      <c r="H20" s="45"/>
    </row>
    <row r="21" s="2" customFormat="1" ht="16.8" customHeight="1">
      <c r="A21" s="39"/>
      <c r="B21" s="45"/>
      <c r="C21" s="312" t="s">
        <v>100</v>
      </c>
      <c r="D21" s="313" t="s">
        <v>1</v>
      </c>
      <c r="E21" s="314" t="s">
        <v>1</v>
      </c>
      <c r="F21" s="315">
        <v>250.58600000000001</v>
      </c>
      <c r="G21" s="39"/>
      <c r="H21" s="45"/>
    </row>
    <row r="22" s="2" customFormat="1" ht="16.8" customHeight="1">
      <c r="A22" s="39"/>
      <c r="B22" s="45"/>
      <c r="C22" s="316" t="s">
        <v>1</v>
      </c>
      <c r="D22" s="316" t="s">
        <v>205</v>
      </c>
      <c r="E22" s="18" t="s">
        <v>1</v>
      </c>
      <c r="F22" s="317">
        <v>0</v>
      </c>
      <c r="G22" s="39"/>
      <c r="H22" s="45"/>
    </row>
    <row r="23" s="2" customFormat="1" ht="16.8" customHeight="1">
      <c r="A23" s="39"/>
      <c r="B23" s="45"/>
      <c r="C23" s="316" t="s">
        <v>1</v>
      </c>
      <c r="D23" s="316" t="s">
        <v>206</v>
      </c>
      <c r="E23" s="18" t="s">
        <v>1</v>
      </c>
      <c r="F23" s="317">
        <v>65.435000000000002</v>
      </c>
      <c r="G23" s="39"/>
      <c r="H23" s="45"/>
    </row>
    <row r="24" s="2" customFormat="1" ht="16.8" customHeight="1">
      <c r="A24" s="39"/>
      <c r="B24" s="45"/>
      <c r="C24" s="316" t="s">
        <v>1</v>
      </c>
      <c r="D24" s="316" t="s">
        <v>207</v>
      </c>
      <c r="E24" s="18" t="s">
        <v>1</v>
      </c>
      <c r="F24" s="317">
        <v>4.2279999999999998</v>
      </c>
      <c r="G24" s="39"/>
      <c r="H24" s="45"/>
    </row>
    <row r="25" s="2" customFormat="1" ht="16.8" customHeight="1">
      <c r="A25" s="39"/>
      <c r="B25" s="45"/>
      <c r="C25" s="316" t="s">
        <v>1</v>
      </c>
      <c r="D25" s="316" t="s">
        <v>208</v>
      </c>
      <c r="E25" s="18" t="s">
        <v>1</v>
      </c>
      <c r="F25" s="317">
        <v>72.930000000000007</v>
      </c>
      <c r="G25" s="39"/>
      <c r="H25" s="45"/>
    </row>
    <row r="26" s="2" customFormat="1" ht="16.8" customHeight="1">
      <c r="A26" s="39"/>
      <c r="B26" s="45"/>
      <c r="C26" s="316" t="s">
        <v>1</v>
      </c>
      <c r="D26" s="316" t="s">
        <v>209</v>
      </c>
      <c r="E26" s="18" t="s">
        <v>1</v>
      </c>
      <c r="F26" s="317">
        <v>28.34</v>
      </c>
      <c r="G26" s="39"/>
      <c r="H26" s="45"/>
    </row>
    <row r="27" s="2" customFormat="1" ht="16.8" customHeight="1">
      <c r="A27" s="39"/>
      <c r="B27" s="45"/>
      <c r="C27" s="316" t="s">
        <v>1</v>
      </c>
      <c r="D27" s="316" t="s">
        <v>210</v>
      </c>
      <c r="E27" s="18" t="s">
        <v>1</v>
      </c>
      <c r="F27" s="317">
        <v>0</v>
      </c>
      <c r="G27" s="39"/>
      <c r="H27" s="45"/>
    </row>
    <row r="28" s="2" customFormat="1" ht="16.8" customHeight="1">
      <c r="A28" s="39"/>
      <c r="B28" s="45"/>
      <c r="C28" s="316" t="s">
        <v>1</v>
      </c>
      <c r="D28" s="316" t="s">
        <v>211</v>
      </c>
      <c r="E28" s="18" t="s">
        <v>1</v>
      </c>
      <c r="F28" s="317">
        <v>38.744999999999997</v>
      </c>
      <c r="G28" s="39"/>
      <c r="H28" s="45"/>
    </row>
    <row r="29" s="2" customFormat="1" ht="16.8" customHeight="1">
      <c r="A29" s="39"/>
      <c r="B29" s="45"/>
      <c r="C29" s="316" t="s">
        <v>1</v>
      </c>
      <c r="D29" s="316" t="s">
        <v>212</v>
      </c>
      <c r="E29" s="18" t="s">
        <v>1</v>
      </c>
      <c r="F29" s="317">
        <v>14.85</v>
      </c>
      <c r="G29" s="39"/>
      <c r="H29" s="45"/>
    </row>
    <row r="30" s="2" customFormat="1" ht="16.8" customHeight="1">
      <c r="A30" s="39"/>
      <c r="B30" s="45"/>
      <c r="C30" s="316" t="s">
        <v>1</v>
      </c>
      <c r="D30" s="316" t="s">
        <v>213</v>
      </c>
      <c r="E30" s="18" t="s">
        <v>1</v>
      </c>
      <c r="F30" s="317">
        <v>0</v>
      </c>
      <c r="G30" s="39"/>
      <c r="H30" s="45"/>
    </row>
    <row r="31" s="2" customFormat="1" ht="16.8" customHeight="1">
      <c r="A31" s="39"/>
      <c r="B31" s="45"/>
      <c r="C31" s="316" t="s">
        <v>1</v>
      </c>
      <c r="D31" s="316" t="s">
        <v>214</v>
      </c>
      <c r="E31" s="18" t="s">
        <v>1</v>
      </c>
      <c r="F31" s="317">
        <v>26.058</v>
      </c>
      <c r="G31" s="39"/>
      <c r="H31" s="45"/>
    </row>
    <row r="32" s="2" customFormat="1" ht="16.8" customHeight="1">
      <c r="A32" s="39"/>
      <c r="B32" s="45"/>
      <c r="C32" s="316" t="s">
        <v>100</v>
      </c>
      <c r="D32" s="316" t="s">
        <v>189</v>
      </c>
      <c r="E32" s="18" t="s">
        <v>1</v>
      </c>
      <c r="F32" s="317">
        <v>250.58600000000001</v>
      </c>
      <c r="G32" s="39"/>
      <c r="H32" s="45"/>
    </row>
    <row r="33" s="2" customFormat="1" ht="16.8" customHeight="1">
      <c r="A33" s="39"/>
      <c r="B33" s="45"/>
      <c r="C33" s="318" t="s">
        <v>1648</v>
      </c>
      <c r="D33" s="39"/>
      <c r="E33" s="39"/>
      <c r="F33" s="39"/>
      <c r="G33" s="39"/>
      <c r="H33" s="45"/>
    </row>
    <row r="34" s="2" customFormat="1">
      <c r="A34" s="39"/>
      <c r="B34" s="45"/>
      <c r="C34" s="316" t="s">
        <v>201</v>
      </c>
      <c r="D34" s="316" t="s">
        <v>202</v>
      </c>
      <c r="E34" s="18" t="s">
        <v>203</v>
      </c>
      <c r="F34" s="317">
        <v>250.58600000000001</v>
      </c>
      <c r="G34" s="39"/>
      <c r="H34" s="45"/>
    </row>
    <row r="35" s="2" customFormat="1">
      <c r="A35" s="39"/>
      <c r="B35" s="45"/>
      <c r="C35" s="316" t="s">
        <v>220</v>
      </c>
      <c r="D35" s="316" t="s">
        <v>221</v>
      </c>
      <c r="E35" s="18" t="s">
        <v>203</v>
      </c>
      <c r="F35" s="317">
        <v>94.501000000000005</v>
      </c>
      <c r="G35" s="39"/>
      <c r="H35" s="45"/>
    </row>
    <row r="36" s="2" customFormat="1" ht="16.8" customHeight="1">
      <c r="A36" s="39"/>
      <c r="B36" s="45"/>
      <c r="C36" s="316" t="s">
        <v>225</v>
      </c>
      <c r="D36" s="316" t="s">
        <v>226</v>
      </c>
      <c r="E36" s="18" t="s">
        <v>203</v>
      </c>
      <c r="F36" s="317">
        <v>501.17200000000003</v>
      </c>
      <c r="G36" s="39"/>
      <c r="H36" s="45"/>
    </row>
    <row r="37" s="2" customFormat="1" ht="16.8" customHeight="1">
      <c r="A37" s="39"/>
      <c r="B37" s="45"/>
      <c r="C37" s="312" t="s">
        <v>103</v>
      </c>
      <c r="D37" s="313" t="s">
        <v>1</v>
      </c>
      <c r="E37" s="314" t="s">
        <v>1</v>
      </c>
      <c r="F37" s="315">
        <v>1986.5999999999999</v>
      </c>
      <c r="G37" s="39"/>
      <c r="H37" s="45"/>
    </row>
    <row r="38" s="2" customFormat="1" ht="16.8" customHeight="1">
      <c r="A38" s="39"/>
      <c r="B38" s="45"/>
      <c r="C38" s="316" t="s">
        <v>1</v>
      </c>
      <c r="D38" s="316" t="s">
        <v>104</v>
      </c>
      <c r="E38" s="18" t="s">
        <v>1</v>
      </c>
      <c r="F38" s="317">
        <v>1986.5999999999999</v>
      </c>
      <c r="G38" s="39"/>
      <c r="H38" s="45"/>
    </row>
    <row r="39" s="2" customFormat="1" ht="16.8" customHeight="1">
      <c r="A39" s="39"/>
      <c r="B39" s="45"/>
      <c r="C39" s="316" t="s">
        <v>103</v>
      </c>
      <c r="D39" s="316" t="s">
        <v>189</v>
      </c>
      <c r="E39" s="18" t="s">
        <v>1</v>
      </c>
      <c r="F39" s="317">
        <v>1986.5999999999999</v>
      </c>
      <c r="G39" s="39"/>
      <c r="H39" s="45"/>
    </row>
    <row r="40" s="2" customFormat="1" ht="16.8" customHeight="1">
      <c r="A40" s="39"/>
      <c r="B40" s="45"/>
      <c r="C40" s="318" t="s">
        <v>1648</v>
      </c>
      <c r="D40" s="39"/>
      <c r="E40" s="39"/>
      <c r="F40" s="39"/>
      <c r="G40" s="39"/>
      <c r="H40" s="45"/>
    </row>
    <row r="41" s="2" customFormat="1">
      <c r="A41" s="39"/>
      <c r="B41" s="45"/>
      <c r="C41" s="316" t="s">
        <v>561</v>
      </c>
      <c r="D41" s="316" t="s">
        <v>562</v>
      </c>
      <c r="E41" s="18" t="s">
        <v>179</v>
      </c>
      <c r="F41" s="317">
        <v>1986.5999999999999</v>
      </c>
      <c r="G41" s="39"/>
      <c r="H41" s="45"/>
    </row>
    <row r="42" s="2" customFormat="1">
      <c r="A42" s="39"/>
      <c r="B42" s="45"/>
      <c r="C42" s="316" t="s">
        <v>565</v>
      </c>
      <c r="D42" s="316" t="s">
        <v>566</v>
      </c>
      <c r="E42" s="18" t="s">
        <v>179</v>
      </c>
      <c r="F42" s="317">
        <v>297990</v>
      </c>
      <c r="G42" s="39"/>
      <c r="H42" s="45"/>
    </row>
    <row r="43" s="2" customFormat="1">
      <c r="A43" s="39"/>
      <c r="B43" s="45"/>
      <c r="C43" s="316" t="s">
        <v>570</v>
      </c>
      <c r="D43" s="316" t="s">
        <v>571</v>
      </c>
      <c r="E43" s="18" t="s">
        <v>179</v>
      </c>
      <c r="F43" s="317">
        <v>1986.5999999999999</v>
      </c>
      <c r="G43" s="39"/>
      <c r="H43" s="45"/>
    </row>
    <row r="44" s="2" customFormat="1" ht="16.8" customHeight="1">
      <c r="A44" s="39"/>
      <c r="B44" s="45"/>
      <c r="C44" s="316" t="s">
        <v>574</v>
      </c>
      <c r="D44" s="316" t="s">
        <v>575</v>
      </c>
      <c r="E44" s="18" t="s">
        <v>179</v>
      </c>
      <c r="F44" s="317">
        <v>1986.5999999999999</v>
      </c>
      <c r="G44" s="39"/>
      <c r="H44" s="45"/>
    </row>
    <row r="45" s="2" customFormat="1" ht="16.8" customHeight="1">
      <c r="A45" s="39"/>
      <c r="B45" s="45"/>
      <c r="C45" s="316" t="s">
        <v>578</v>
      </c>
      <c r="D45" s="316" t="s">
        <v>579</v>
      </c>
      <c r="E45" s="18" t="s">
        <v>179</v>
      </c>
      <c r="F45" s="317">
        <v>297990</v>
      </c>
      <c r="G45" s="39"/>
      <c r="H45" s="45"/>
    </row>
    <row r="46" s="2" customFormat="1" ht="16.8" customHeight="1">
      <c r="A46" s="39"/>
      <c r="B46" s="45"/>
      <c r="C46" s="316" t="s">
        <v>582</v>
      </c>
      <c r="D46" s="316" t="s">
        <v>583</v>
      </c>
      <c r="E46" s="18" t="s">
        <v>179</v>
      </c>
      <c r="F46" s="317">
        <v>1986.5999999999999</v>
      </c>
      <c r="G46" s="39"/>
      <c r="H46" s="45"/>
    </row>
    <row r="47" s="2" customFormat="1" ht="16.8" customHeight="1">
      <c r="A47" s="39"/>
      <c r="B47" s="45"/>
      <c r="C47" s="312" t="s">
        <v>105</v>
      </c>
      <c r="D47" s="313" t="s">
        <v>1</v>
      </c>
      <c r="E47" s="314" t="s">
        <v>1</v>
      </c>
      <c r="F47" s="315">
        <v>62.162999999999997</v>
      </c>
      <c r="G47" s="39"/>
      <c r="H47" s="45"/>
    </row>
    <row r="48" s="2" customFormat="1" ht="16.8" customHeight="1">
      <c r="A48" s="39"/>
      <c r="B48" s="45"/>
      <c r="C48" s="316" t="s">
        <v>1</v>
      </c>
      <c r="D48" s="316" t="s">
        <v>1322</v>
      </c>
      <c r="E48" s="18" t="s">
        <v>1</v>
      </c>
      <c r="F48" s="317">
        <v>0</v>
      </c>
      <c r="G48" s="39"/>
      <c r="H48" s="45"/>
    </row>
    <row r="49" s="2" customFormat="1" ht="16.8" customHeight="1">
      <c r="A49" s="39"/>
      <c r="B49" s="45"/>
      <c r="C49" s="316" t="s">
        <v>1</v>
      </c>
      <c r="D49" s="316" t="s">
        <v>1323</v>
      </c>
      <c r="E49" s="18" t="s">
        <v>1</v>
      </c>
      <c r="F49" s="317">
        <v>0</v>
      </c>
      <c r="G49" s="39"/>
      <c r="H49" s="45"/>
    </row>
    <row r="50" s="2" customFormat="1" ht="16.8" customHeight="1">
      <c r="A50" s="39"/>
      <c r="B50" s="45"/>
      <c r="C50" s="316" t="s">
        <v>1</v>
      </c>
      <c r="D50" s="316" t="s">
        <v>1324</v>
      </c>
      <c r="E50" s="18" t="s">
        <v>1</v>
      </c>
      <c r="F50" s="317">
        <v>13.913</v>
      </c>
      <c r="G50" s="39"/>
      <c r="H50" s="45"/>
    </row>
    <row r="51" s="2" customFormat="1" ht="16.8" customHeight="1">
      <c r="A51" s="39"/>
      <c r="B51" s="45"/>
      <c r="C51" s="316" t="s">
        <v>1</v>
      </c>
      <c r="D51" s="316" t="s">
        <v>1325</v>
      </c>
      <c r="E51" s="18" t="s">
        <v>1</v>
      </c>
      <c r="F51" s="317">
        <v>0</v>
      </c>
      <c r="G51" s="39"/>
      <c r="H51" s="45"/>
    </row>
    <row r="52" s="2" customFormat="1" ht="16.8" customHeight="1">
      <c r="A52" s="39"/>
      <c r="B52" s="45"/>
      <c r="C52" s="316" t="s">
        <v>1</v>
      </c>
      <c r="D52" s="316" t="s">
        <v>1326</v>
      </c>
      <c r="E52" s="18" t="s">
        <v>1</v>
      </c>
      <c r="F52" s="317">
        <v>10.35</v>
      </c>
      <c r="G52" s="39"/>
      <c r="H52" s="45"/>
    </row>
    <row r="53" s="2" customFormat="1" ht="16.8" customHeight="1">
      <c r="A53" s="39"/>
      <c r="B53" s="45"/>
      <c r="C53" s="316" t="s">
        <v>1</v>
      </c>
      <c r="D53" s="316" t="s">
        <v>1327</v>
      </c>
      <c r="E53" s="18" t="s">
        <v>1</v>
      </c>
      <c r="F53" s="317">
        <v>0</v>
      </c>
      <c r="G53" s="39"/>
      <c r="H53" s="45"/>
    </row>
    <row r="54" s="2" customFormat="1" ht="16.8" customHeight="1">
      <c r="A54" s="39"/>
      <c r="B54" s="45"/>
      <c r="C54" s="316" t="s">
        <v>1</v>
      </c>
      <c r="D54" s="316" t="s">
        <v>1328</v>
      </c>
      <c r="E54" s="18" t="s">
        <v>1</v>
      </c>
      <c r="F54" s="317">
        <v>18.949999999999999</v>
      </c>
      <c r="G54" s="39"/>
      <c r="H54" s="45"/>
    </row>
    <row r="55" s="2" customFormat="1" ht="16.8" customHeight="1">
      <c r="A55" s="39"/>
      <c r="B55" s="45"/>
      <c r="C55" s="316" t="s">
        <v>1</v>
      </c>
      <c r="D55" s="316" t="s">
        <v>1329</v>
      </c>
      <c r="E55" s="18" t="s">
        <v>1</v>
      </c>
      <c r="F55" s="317">
        <v>0</v>
      </c>
      <c r="G55" s="39"/>
      <c r="H55" s="45"/>
    </row>
    <row r="56" s="2" customFormat="1" ht="16.8" customHeight="1">
      <c r="A56" s="39"/>
      <c r="B56" s="45"/>
      <c r="C56" s="316" t="s">
        <v>1</v>
      </c>
      <c r="D56" s="316" t="s">
        <v>1328</v>
      </c>
      <c r="E56" s="18" t="s">
        <v>1</v>
      </c>
      <c r="F56" s="317">
        <v>18.949999999999999</v>
      </c>
      <c r="G56" s="39"/>
      <c r="H56" s="45"/>
    </row>
    <row r="57" s="2" customFormat="1" ht="16.8" customHeight="1">
      <c r="A57" s="39"/>
      <c r="B57" s="45"/>
      <c r="C57" s="316" t="s">
        <v>105</v>
      </c>
      <c r="D57" s="316" t="s">
        <v>189</v>
      </c>
      <c r="E57" s="18" t="s">
        <v>1</v>
      </c>
      <c r="F57" s="317">
        <v>62.162999999999997</v>
      </c>
      <c r="G57" s="39"/>
      <c r="H57" s="45"/>
    </row>
    <row r="58" s="2" customFormat="1" ht="16.8" customHeight="1">
      <c r="A58" s="39"/>
      <c r="B58" s="45"/>
      <c r="C58" s="318" t="s">
        <v>1648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16" t="s">
        <v>1319</v>
      </c>
      <c r="D59" s="316" t="s">
        <v>1320</v>
      </c>
      <c r="E59" s="18" t="s">
        <v>179</v>
      </c>
      <c r="F59" s="317">
        <v>62.162999999999997</v>
      </c>
      <c r="G59" s="39"/>
      <c r="H59" s="45"/>
    </row>
    <row r="60" s="2" customFormat="1" ht="16.8" customHeight="1">
      <c r="A60" s="39"/>
      <c r="B60" s="45"/>
      <c r="C60" s="316" t="s">
        <v>1331</v>
      </c>
      <c r="D60" s="316" t="s">
        <v>1332</v>
      </c>
      <c r="E60" s="18" t="s">
        <v>179</v>
      </c>
      <c r="F60" s="317">
        <v>62.162999999999997</v>
      </c>
      <c r="G60" s="39"/>
      <c r="H60" s="45"/>
    </row>
    <row r="61" s="2" customFormat="1" ht="16.8" customHeight="1">
      <c r="A61" s="39"/>
      <c r="B61" s="45"/>
      <c r="C61" s="316" t="s">
        <v>1345</v>
      </c>
      <c r="D61" s="316" t="s">
        <v>1346</v>
      </c>
      <c r="E61" s="18" t="s">
        <v>179</v>
      </c>
      <c r="F61" s="317">
        <v>62.162999999999997</v>
      </c>
      <c r="G61" s="39"/>
      <c r="H61" s="45"/>
    </row>
    <row r="62" s="2" customFormat="1" ht="16.8" customHeight="1">
      <c r="A62" s="39"/>
      <c r="B62" s="45"/>
      <c r="C62" s="312" t="s">
        <v>107</v>
      </c>
      <c r="D62" s="313" t="s">
        <v>1</v>
      </c>
      <c r="E62" s="314" t="s">
        <v>1</v>
      </c>
      <c r="F62" s="315">
        <v>48.25</v>
      </c>
      <c r="G62" s="39"/>
      <c r="H62" s="45"/>
    </row>
    <row r="63" s="2" customFormat="1" ht="16.8" customHeight="1">
      <c r="A63" s="39"/>
      <c r="B63" s="45"/>
      <c r="C63" s="316" t="s">
        <v>1</v>
      </c>
      <c r="D63" s="316" t="s">
        <v>1325</v>
      </c>
      <c r="E63" s="18" t="s">
        <v>1</v>
      </c>
      <c r="F63" s="317">
        <v>0</v>
      </c>
      <c r="G63" s="39"/>
      <c r="H63" s="45"/>
    </row>
    <row r="64" s="2" customFormat="1" ht="16.8" customHeight="1">
      <c r="A64" s="39"/>
      <c r="B64" s="45"/>
      <c r="C64" s="316" t="s">
        <v>1</v>
      </c>
      <c r="D64" s="316" t="s">
        <v>1326</v>
      </c>
      <c r="E64" s="18" t="s">
        <v>1</v>
      </c>
      <c r="F64" s="317">
        <v>10.35</v>
      </c>
      <c r="G64" s="39"/>
      <c r="H64" s="45"/>
    </row>
    <row r="65" s="2" customFormat="1" ht="16.8" customHeight="1">
      <c r="A65" s="39"/>
      <c r="B65" s="45"/>
      <c r="C65" s="316" t="s">
        <v>1</v>
      </c>
      <c r="D65" s="316" t="s">
        <v>1327</v>
      </c>
      <c r="E65" s="18" t="s">
        <v>1</v>
      </c>
      <c r="F65" s="317">
        <v>0</v>
      </c>
      <c r="G65" s="39"/>
      <c r="H65" s="45"/>
    </row>
    <row r="66" s="2" customFormat="1" ht="16.8" customHeight="1">
      <c r="A66" s="39"/>
      <c r="B66" s="45"/>
      <c r="C66" s="316" t="s">
        <v>1</v>
      </c>
      <c r="D66" s="316" t="s">
        <v>1328</v>
      </c>
      <c r="E66" s="18" t="s">
        <v>1</v>
      </c>
      <c r="F66" s="317">
        <v>18.949999999999999</v>
      </c>
      <c r="G66" s="39"/>
      <c r="H66" s="45"/>
    </row>
    <row r="67" s="2" customFormat="1" ht="16.8" customHeight="1">
      <c r="A67" s="39"/>
      <c r="B67" s="45"/>
      <c r="C67" s="316" t="s">
        <v>1</v>
      </c>
      <c r="D67" s="316" t="s">
        <v>1329</v>
      </c>
      <c r="E67" s="18" t="s">
        <v>1</v>
      </c>
      <c r="F67" s="317">
        <v>0</v>
      </c>
      <c r="G67" s="39"/>
      <c r="H67" s="45"/>
    </row>
    <row r="68" s="2" customFormat="1" ht="16.8" customHeight="1">
      <c r="A68" s="39"/>
      <c r="B68" s="45"/>
      <c r="C68" s="316" t="s">
        <v>1</v>
      </c>
      <c r="D68" s="316" t="s">
        <v>1328</v>
      </c>
      <c r="E68" s="18" t="s">
        <v>1</v>
      </c>
      <c r="F68" s="317">
        <v>18.949999999999999</v>
      </c>
      <c r="G68" s="39"/>
      <c r="H68" s="45"/>
    </row>
    <row r="69" s="2" customFormat="1" ht="16.8" customHeight="1">
      <c r="A69" s="39"/>
      <c r="B69" s="45"/>
      <c r="C69" s="316" t="s">
        <v>107</v>
      </c>
      <c r="D69" s="316" t="s">
        <v>187</v>
      </c>
      <c r="E69" s="18" t="s">
        <v>1</v>
      </c>
      <c r="F69" s="317">
        <v>48.25</v>
      </c>
      <c r="G69" s="39"/>
      <c r="H69" s="45"/>
    </row>
    <row r="70" s="2" customFormat="1" ht="16.8" customHeight="1">
      <c r="A70" s="39"/>
      <c r="B70" s="45"/>
      <c r="C70" s="318" t="s">
        <v>1648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16" t="s">
        <v>1319</v>
      </c>
      <c r="D71" s="316" t="s">
        <v>1320</v>
      </c>
      <c r="E71" s="18" t="s">
        <v>179</v>
      </c>
      <c r="F71" s="317">
        <v>62.162999999999997</v>
      </c>
      <c r="G71" s="39"/>
      <c r="H71" s="45"/>
    </row>
    <row r="72" s="2" customFormat="1">
      <c r="A72" s="39"/>
      <c r="B72" s="45"/>
      <c r="C72" s="316" t="s">
        <v>1349</v>
      </c>
      <c r="D72" s="316" t="s">
        <v>1350</v>
      </c>
      <c r="E72" s="18" t="s">
        <v>439</v>
      </c>
      <c r="F72" s="317">
        <v>62.162999999999997</v>
      </c>
      <c r="G72" s="39"/>
      <c r="H72" s="45"/>
    </row>
    <row r="73" s="2" customFormat="1" ht="16.8" customHeight="1">
      <c r="A73" s="39"/>
      <c r="B73" s="45"/>
      <c r="C73" s="316" t="s">
        <v>1358</v>
      </c>
      <c r="D73" s="316" t="s">
        <v>1359</v>
      </c>
      <c r="E73" s="18" t="s">
        <v>179</v>
      </c>
      <c r="F73" s="317">
        <v>48.25</v>
      </c>
      <c r="G73" s="39"/>
      <c r="H73" s="45"/>
    </row>
    <row r="74" s="2" customFormat="1" ht="16.8" customHeight="1">
      <c r="A74" s="39"/>
      <c r="B74" s="45"/>
      <c r="C74" s="312" t="s">
        <v>109</v>
      </c>
      <c r="D74" s="313" t="s">
        <v>1</v>
      </c>
      <c r="E74" s="314" t="s">
        <v>1</v>
      </c>
      <c r="F74" s="315">
        <v>13.913</v>
      </c>
      <c r="G74" s="39"/>
      <c r="H74" s="45"/>
    </row>
    <row r="75" s="2" customFormat="1" ht="16.8" customHeight="1">
      <c r="A75" s="39"/>
      <c r="B75" s="45"/>
      <c r="C75" s="316" t="s">
        <v>1</v>
      </c>
      <c r="D75" s="316" t="s">
        <v>1322</v>
      </c>
      <c r="E75" s="18" t="s">
        <v>1</v>
      </c>
      <c r="F75" s="317">
        <v>0</v>
      </c>
      <c r="G75" s="39"/>
      <c r="H75" s="45"/>
    </row>
    <row r="76" s="2" customFormat="1" ht="16.8" customHeight="1">
      <c r="A76" s="39"/>
      <c r="B76" s="45"/>
      <c r="C76" s="316" t="s">
        <v>1</v>
      </c>
      <c r="D76" s="316" t="s">
        <v>1323</v>
      </c>
      <c r="E76" s="18" t="s">
        <v>1</v>
      </c>
      <c r="F76" s="317">
        <v>0</v>
      </c>
      <c r="G76" s="39"/>
      <c r="H76" s="45"/>
    </row>
    <row r="77" s="2" customFormat="1" ht="16.8" customHeight="1">
      <c r="A77" s="39"/>
      <c r="B77" s="45"/>
      <c r="C77" s="316" t="s">
        <v>1</v>
      </c>
      <c r="D77" s="316" t="s">
        <v>1324</v>
      </c>
      <c r="E77" s="18" t="s">
        <v>1</v>
      </c>
      <c r="F77" s="317">
        <v>13.913</v>
      </c>
      <c r="G77" s="39"/>
      <c r="H77" s="45"/>
    </row>
    <row r="78" s="2" customFormat="1" ht="16.8" customHeight="1">
      <c r="A78" s="39"/>
      <c r="B78" s="45"/>
      <c r="C78" s="316" t="s">
        <v>109</v>
      </c>
      <c r="D78" s="316" t="s">
        <v>187</v>
      </c>
      <c r="E78" s="18" t="s">
        <v>1</v>
      </c>
      <c r="F78" s="317">
        <v>13.913</v>
      </c>
      <c r="G78" s="39"/>
      <c r="H78" s="45"/>
    </row>
    <row r="79" s="2" customFormat="1" ht="16.8" customHeight="1">
      <c r="A79" s="39"/>
      <c r="B79" s="45"/>
      <c r="C79" s="318" t="s">
        <v>1648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16" t="s">
        <v>1319</v>
      </c>
      <c r="D80" s="316" t="s">
        <v>1320</v>
      </c>
      <c r="E80" s="18" t="s">
        <v>179</v>
      </c>
      <c r="F80" s="317">
        <v>62.162999999999997</v>
      </c>
      <c r="G80" s="39"/>
      <c r="H80" s="45"/>
    </row>
    <row r="81" s="2" customFormat="1">
      <c r="A81" s="39"/>
      <c r="B81" s="45"/>
      <c r="C81" s="316" t="s">
        <v>1349</v>
      </c>
      <c r="D81" s="316" t="s">
        <v>1350</v>
      </c>
      <c r="E81" s="18" t="s">
        <v>439</v>
      </c>
      <c r="F81" s="317">
        <v>62.162999999999997</v>
      </c>
      <c r="G81" s="39"/>
      <c r="H81" s="45"/>
    </row>
    <row r="82" s="2" customFormat="1" ht="16.8" customHeight="1">
      <c r="A82" s="39"/>
      <c r="B82" s="45"/>
      <c r="C82" s="316" t="s">
        <v>1354</v>
      </c>
      <c r="D82" s="316" t="s">
        <v>1355</v>
      </c>
      <c r="E82" s="18" t="s">
        <v>179</v>
      </c>
      <c r="F82" s="317">
        <v>13.913</v>
      </c>
      <c r="G82" s="39"/>
      <c r="H82" s="45"/>
    </row>
    <row r="83" s="2" customFormat="1" ht="16.8" customHeight="1">
      <c r="A83" s="39"/>
      <c r="B83" s="45"/>
      <c r="C83" s="312" t="s">
        <v>112</v>
      </c>
      <c r="D83" s="313" t="s">
        <v>1</v>
      </c>
      <c r="E83" s="314" t="s">
        <v>1</v>
      </c>
      <c r="F83" s="315">
        <v>1.3180000000000001</v>
      </c>
      <c r="G83" s="39"/>
      <c r="H83" s="45"/>
    </row>
    <row r="84" s="2" customFormat="1" ht="16.8" customHeight="1">
      <c r="A84" s="39"/>
      <c r="B84" s="45"/>
      <c r="C84" s="316" t="s">
        <v>1</v>
      </c>
      <c r="D84" s="316" t="s">
        <v>593</v>
      </c>
      <c r="E84" s="18" t="s">
        <v>1</v>
      </c>
      <c r="F84" s="317">
        <v>0</v>
      </c>
      <c r="G84" s="39"/>
      <c r="H84" s="45"/>
    </row>
    <row r="85" s="2" customFormat="1" ht="16.8" customHeight="1">
      <c r="A85" s="39"/>
      <c r="B85" s="45"/>
      <c r="C85" s="316" t="s">
        <v>1</v>
      </c>
      <c r="D85" s="316" t="s">
        <v>594</v>
      </c>
      <c r="E85" s="18" t="s">
        <v>1</v>
      </c>
      <c r="F85" s="317">
        <v>0.56599999999999995</v>
      </c>
      <c r="G85" s="39"/>
      <c r="H85" s="45"/>
    </row>
    <row r="86" s="2" customFormat="1" ht="16.8" customHeight="1">
      <c r="A86" s="39"/>
      <c r="B86" s="45"/>
      <c r="C86" s="316" t="s">
        <v>1</v>
      </c>
      <c r="D86" s="316" t="s">
        <v>595</v>
      </c>
      <c r="E86" s="18" t="s">
        <v>1</v>
      </c>
      <c r="F86" s="317">
        <v>0.752</v>
      </c>
      <c r="G86" s="39"/>
      <c r="H86" s="45"/>
    </row>
    <row r="87" s="2" customFormat="1" ht="16.8" customHeight="1">
      <c r="A87" s="39"/>
      <c r="B87" s="45"/>
      <c r="C87" s="316" t="s">
        <v>112</v>
      </c>
      <c r="D87" s="316" t="s">
        <v>187</v>
      </c>
      <c r="E87" s="18" t="s">
        <v>1</v>
      </c>
      <c r="F87" s="317">
        <v>1.3180000000000001</v>
      </c>
      <c r="G87" s="39"/>
      <c r="H87" s="45"/>
    </row>
    <row r="88" s="2" customFormat="1" ht="16.8" customHeight="1">
      <c r="A88" s="39"/>
      <c r="B88" s="45"/>
      <c r="C88" s="318" t="s">
        <v>1648</v>
      </c>
      <c r="D88" s="39"/>
      <c r="E88" s="39"/>
      <c r="F88" s="39"/>
      <c r="G88" s="39"/>
      <c r="H88" s="45"/>
    </row>
    <row r="89" s="2" customFormat="1" ht="16.8" customHeight="1">
      <c r="A89" s="39"/>
      <c r="B89" s="45"/>
      <c r="C89" s="316" t="s">
        <v>590</v>
      </c>
      <c r="D89" s="316" t="s">
        <v>591</v>
      </c>
      <c r="E89" s="18" t="s">
        <v>231</v>
      </c>
      <c r="F89" s="317">
        <v>1.3180000000000001</v>
      </c>
      <c r="G89" s="39"/>
      <c r="H89" s="45"/>
    </row>
    <row r="90" s="2" customFormat="1" ht="16.8" customHeight="1">
      <c r="A90" s="39"/>
      <c r="B90" s="45"/>
      <c r="C90" s="316" t="s">
        <v>597</v>
      </c>
      <c r="D90" s="316" t="s">
        <v>598</v>
      </c>
      <c r="E90" s="18" t="s">
        <v>231</v>
      </c>
      <c r="F90" s="317">
        <v>1.3180000000000001</v>
      </c>
      <c r="G90" s="39"/>
      <c r="H90" s="45"/>
    </row>
    <row r="91" s="2" customFormat="1" ht="16.8" customHeight="1">
      <c r="A91" s="39"/>
      <c r="B91" s="45"/>
      <c r="C91" s="312" t="s">
        <v>115</v>
      </c>
      <c r="D91" s="313" t="s">
        <v>1</v>
      </c>
      <c r="E91" s="314" t="s">
        <v>1</v>
      </c>
      <c r="F91" s="315">
        <v>140.25999999999999</v>
      </c>
      <c r="G91" s="39"/>
      <c r="H91" s="45"/>
    </row>
    <row r="92" s="2" customFormat="1" ht="16.8" customHeight="1">
      <c r="A92" s="39"/>
      <c r="B92" s="45"/>
      <c r="C92" s="316" t="s">
        <v>1</v>
      </c>
      <c r="D92" s="316" t="s">
        <v>380</v>
      </c>
      <c r="E92" s="18" t="s">
        <v>1</v>
      </c>
      <c r="F92" s="317">
        <v>0</v>
      </c>
      <c r="G92" s="39"/>
      <c r="H92" s="45"/>
    </row>
    <row r="93" s="2" customFormat="1" ht="16.8" customHeight="1">
      <c r="A93" s="39"/>
      <c r="B93" s="45"/>
      <c r="C93" s="316" t="s">
        <v>1</v>
      </c>
      <c r="D93" s="316" t="s">
        <v>381</v>
      </c>
      <c r="E93" s="18" t="s">
        <v>1</v>
      </c>
      <c r="F93" s="317">
        <v>140.25999999999999</v>
      </c>
      <c r="G93" s="39"/>
      <c r="H93" s="45"/>
    </row>
    <row r="94" s="2" customFormat="1" ht="16.8" customHeight="1">
      <c r="A94" s="39"/>
      <c r="B94" s="45"/>
      <c r="C94" s="316" t="s">
        <v>115</v>
      </c>
      <c r="D94" s="316" t="s">
        <v>187</v>
      </c>
      <c r="E94" s="18" t="s">
        <v>1</v>
      </c>
      <c r="F94" s="317">
        <v>140.25999999999999</v>
      </c>
      <c r="G94" s="39"/>
      <c r="H94" s="45"/>
    </row>
    <row r="95" s="2" customFormat="1" ht="16.8" customHeight="1">
      <c r="A95" s="39"/>
      <c r="B95" s="45"/>
      <c r="C95" s="318" t="s">
        <v>1648</v>
      </c>
      <c r="D95" s="39"/>
      <c r="E95" s="39"/>
      <c r="F95" s="39"/>
      <c r="G95" s="39"/>
      <c r="H95" s="45"/>
    </row>
    <row r="96" s="2" customFormat="1" ht="16.8" customHeight="1">
      <c r="A96" s="39"/>
      <c r="B96" s="45"/>
      <c r="C96" s="316" t="s">
        <v>377</v>
      </c>
      <c r="D96" s="316" t="s">
        <v>378</v>
      </c>
      <c r="E96" s="18" t="s">
        <v>179</v>
      </c>
      <c r="F96" s="317">
        <v>140.25999999999999</v>
      </c>
      <c r="G96" s="39"/>
      <c r="H96" s="45"/>
    </row>
    <row r="97" s="2" customFormat="1" ht="16.8" customHeight="1">
      <c r="A97" s="39"/>
      <c r="B97" s="45"/>
      <c r="C97" s="316" t="s">
        <v>384</v>
      </c>
      <c r="D97" s="316" t="s">
        <v>385</v>
      </c>
      <c r="E97" s="18" t="s">
        <v>179</v>
      </c>
      <c r="F97" s="317">
        <v>140.25999999999999</v>
      </c>
      <c r="G97" s="39"/>
      <c r="H97" s="45"/>
    </row>
    <row r="98" s="2" customFormat="1" ht="16.8" customHeight="1">
      <c r="A98" s="39"/>
      <c r="B98" s="45"/>
      <c r="C98" s="316" t="s">
        <v>388</v>
      </c>
      <c r="D98" s="316" t="s">
        <v>389</v>
      </c>
      <c r="E98" s="18" t="s">
        <v>179</v>
      </c>
      <c r="F98" s="317">
        <v>140.25999999999999</v>
      </c>
      <c r="G98" s="39"/>
      <c r="H98" s="45"/>
    </row>
    <row r="99" s="2" customFormat="1">
      <c r="A99" s="39"/>
      <c r="B99" s="45"/>
      <c r="C99" s="316" t="s">
        <v>392</v>
      </c>
      <c r="D99" s="316" t="s">
        <v>393</v>
      </c>
      <c r="E99" s="18" t="s">
        <v>179</v>
      </c>
      <c r="F99" s="317">
        <v>140.25999999999999</v>
      </c>
      <c r="G99" s="39"/>
      <c r="H99" s="45"/>
    </row>
    <row r="100" s="2" customFormat="1" ht="16.8" customHeight="1">
      <c r="A100" s="39"/>
      <c r="B100" s="45"/>
      <c r="C100" s="316" t="s">
        <v>1381</v>
      </c>
      <c r="D100" s="316" t="s">
        <v>1382</v>
      </c>
      <c r="E100" s="18" t="s">
        <v>179</v>
      </c>
      <c r="F100" s="317">
        <v>444.52800000000002</v>
      </c>
      <c r="G100" s="39"/>
      <c r="H100" s="45"/>
    </row>
    <row r="101" s="2" customFormat="1" ht="16.8" customHeight="1">
      <c r="A101" s="39"/>
      <c r="B101" s="45"/>
      <c r="C101" s="316" t="s">
        <v>1388</v>
      </c>
      <c r="D101" s="316" t="s">
        <v>1389</v>
      </c>
      <c r="E101" s="18" t="s">
        <v>179</v>
      </c>
      <c r="F101" s="317">
        <v>140.25999999999999</v>
      </c>
      <c r="G101" s="39"/>
      <c r="H101" s="45"/>
    </row>
    <row r="102" s="2" customFormat="1" ht="16.8" customHeight="1">
      <c r="A102" s="39"/>
      <c r="B102" s="45"/>
      <c r="C102" s="316" t="s">
        <v>1392</v>
      </c>
      <c r="D102" s="316" t="s">
        <v>1393</v>
      </c>
      <c r="E102" s="18" t="s">
        <v>179</v>
      </c>
      <c r="F102" s="317">
        <v>444.52800000000002</v>
      </c>
      <c r="G102" s="39"/>
      <c r="H102" s="45"/>
    </row>
    <row r="103" s="2" customFormat="1" ht="16.8" customHeight="1">
      <c r="A103" s="39"/>
      <c r="B103" s="45"/>
      <c r="C103" s="316" t="s">
        <v>1396</v>
      </c>
      <c r="D103" s="316" t="s">
        <v>1397</v>
      </c>
      <c r="E103" s="18" t="s">
        <v>179</v>
      </c>
      <c r="F103" s="317">
        <v>444.52800000000002</v>
      </c>
      <c r="G103" s="39"/>
      <c r="H103" s="45"/>
    </row>
    <row r="104" s="2" customFormat="1" ht="16.8" customHeight="1">
      <c r="A104" s="39"/>
      <c r="B104" s="45"/>
      <c r="C104" s="312" t="s">
        <v>117</v>
      </c>
      <c r="D104" s="313" t="s">
        <v>1</v>
      </c>
      <c r="E104" s="314" t="s">
        <v>1</v>
      </c>
      <c r="F104" s="315">
        <v>94.501000000000005</v>
      </c>
      <c r="G104" s="39"/>
      <c r="H104" s="45"/>
    </row>
    <row r="105" s="2" customFormat="1" ht="16.8" customHeight="1">
      <c r="A105" s="39"/>
      <c r="B105" s="45"/>
      <c r="C105" s="316" t="s">
        <v>1</v>
      </c>
      <c r="D105" s="316" t="s">
        <v>223</v>
      </c>
      <c r="E105" s="18" t="s">
        <v>1</v>
      </c>
      <c r="F105" s="317">
        <v>94.501000000000005</v>
      </c>
      <c r="G105" s="39"/>
      <c r="H105" s="45"/>
    </row>
    <row r="106" s="2" customFormat="1" ht="16.8" customHeight="1">
      <c r="A106" s="39"/>
      <c r="B106" s="45"/>
      <c r="C106" s="316" t="s">
        <v>117</v>
      </c>
      <c r="D106" s="316" t="s">
        <v>189</v>
      </c>
      <c r="E106" s="18" t="s">
        <v>1</v>
      </c>
      <c r="F106" s="317">
        <v>94.501000000000005</v>
      </c>
      <c r="G106" s="39"/>
      <c r="H106" s="45"/>
    </row>
    <row r="107" s="2" customFormat="1" ht="16.8" customHeight="1">
      <c r="A107" s="39"/>
      <c r="B107" s="45"/>
      <c r="C107" s="318" t="s">
        <v>1648</v>
      </c>
      <c r="D107" s="39"/>
      <c r="E107" s="39"/>
      <c r="F107" s="39"/>
      <c r="G107" s="39"/>
      <c r="H107" s="45"/>
    </row>
    <row r="108" s="2" customFormat="1">
      <c r="A108" s="39"/>
      <c r="B108" s="45"/>
      <c r="C108" s="316" t="s">
        <v>220</v>
      </c>
      <c r="D108" s="316" t="s">
        <v>221</v>
      </c>
      <c r="E108" s="18" t="s">
        <v>203</v>
      </c>
      <c r="F108" s="317">
        <v>94.501000000000005</v>
      </c>
      <c r="G108" s="39"/>
      <c r="H108" s="45"/>
    </row>
    <row r="109" s="2" customFormat="1" ht="16.8" customHeight="1">
      <c r="A109" s="39"/>
      <c r="B109" s="45"/>
      <c r="C109" s="316" t="s">
        <v>225</v>
      </c>
      <c r="D109" s="316" t="s">
        <v>226</v>
      </c>
      <c r="E109" s="18" t="s">
        <v>203</v>
      </c>
      <c r="F109" s="317">
        <v>501.17200000000003</v>
      </c>
      <c r="G109" s="39"/>
      <c r="H109" s="45"/>
    </row>
    <row r="110" s="2" customFormat="1">
      <c r="A110" s="39"/>
      <c r="B110" s="45"/>
      <c r="C110" s="316" t="s">
        <v>229</v>
      </c>
      <c r="D110" s="316" t="s">
        <v>230</v>
      </c>
      <c r="E110" s="18" t="s">
        <v>231</v>
      </c>
      <c r="F110" s="317">
        <v>174.827</v>
      </c>
      <c r="G110" s="39"/>
      <c r="H110" s="45"/>
    </row>
    <row r="111" s="2" customFormat="1" ht="16.8" customHeight="1">
      <c r="A111" s="39"/>
      <c r="B111" s="45"/>
      <c r="C111" s="316" t="s">
        <v>235</v>
      </c>
      <c r="D111" s="316" t="s">
        <v>236</v>
      </c>
      <c r="E111" s="18" t="s">
        <v>203</v>
      </c>
      <c r="F111" s="317">
        <v>250.58600000000001</v>
      </c>
      <c r="G111" s="39"/>
      <c r="H111" s="45"/>
    </row>
    <row r="112" s="2" customFormat="1" ht="16.8" customHeight="1">
      <c r="A112" s="39"/>
      <c r="B112" s="45"/>
      <c r="C112" s="312" t="s">
        <v>119</v>
      </c>
      <c r="D112" s="313" t="s">
        <v>1</v>
      </c>
      <c r="E112" s="314" t="s">
        <v>1</v>
      </c>
      <c r="F112" s="315">
        <v>1.3500000000000001</v>
      </c>
      <c r="G112" s="39"/>
      <c r="H112" s="45"/>
    </row>
    <row r="113" s="2" customFormat="1" ht="16.8" customHeight="1">
      <c r="A113" s="39"/>
      <c r="B113" s="45"/>
      <c r="C113" s="316" t="s">
        <v>1</v>
      </c>
      <c r="D113" s="316" t="s">
        <v>184</v>
      </c>
      <c r="E113" s="18" t="s">
        <v>1</v>
      </c>
      <c r="F113" s="317">
        <v>0</v>
      </c>
      <c r="G113" s="39"/>
      <c r="H113" s="45"/>
    </row>
    <row r="114" s="2" customFormat="1" ht="16.8" customHeight="1">
      <c r="A114" s="39"/>
      <c r="B114" s="45"/>
      <c r="C114" s="316" t="s">
        <v>1</v>
      </c>
      <c r="D114" s="316" t="s">
        <v>937</v>
      </c>
      <c r="E114" s="18" t="s">
        <v>1</v>
      </c>
      <c r="F114" s="317">
        <v>1.3500000000000001</v>
      </c>
      <c r="G114" s="39"/>
      <c r="H114" s="45"/>
    </row>
    <row r="115" s="2" customFormat="1" ht="16.8" customHeight="1">
      <c r="A115" s="39"/>
      <c r="B115" s="45"/>
      <c r="C115" s="316" t="s">
        <v>119</v>
      </c>
      <c r="D115" s="316" t="s">
        <v>189</v>
      </c>
      <c r="E115" s="18" t="s">
        <v>1</v>
      </c>
      <c r="F115" s="317">
        <v>1.3500000000000001</v>
      </c>
      <c r="G115" s="39"/>
      <c r="H115" s="45"/>
    </row>
    <row r="116" s="2" customFormat="1" ht="16.8" customHeight="1">
      <c r="A116" s="39"/>
      <c r="B116" s="45"/>
      <c r="C116" s="318" t="s">
        <v>1648</v>
      </c>
      <c r="D116" s="39"/>
      <c r="E116" s="39"/>
      <c r="F116" s="39"/>
      <c r="G116" s="39"/>
      <c r="H116" s="45"/>
    </row>
    <row r="117" s="2" customFormat="1" ht="16.8" customHeight="1">
      <c r="A117" s="39"/>
      <c r="B117" s="45"/>
      <c r="C117" s="316" t="s">
        <v>934</v>
      </c>
      <c r="D117" s="316" t="s">
        <v>935</v>
      </c>
      <c r="E117" s="18" t="s">
        <v>179</v>
      </c>
      <c r="F117" s="317">
        <v>1.3500000000000001</v>
      </c>
      <c r="G117" s="39"/>
      <c r="H117" s="45"/>
    </row>
    <row r="118" s="2" customFormat="1" ht="16.8" customHeight="1">
      <c r="A118" s="39"/>
      <c r="B118" s="45"/>
      <c r="C118" s="316" t="s">
        <v>1381</v>
      </c>
      <c r="D118" s="316" t="s">
        <v>1382</v>
      </c>
      <c r="E118" s="18" t="s">
        <v>179</v>
      </c>
      <c r="F118" s="317">
        <v>444.52800000000002</v>
      </c>
      <c r="G118" s="39"/>
      <c r="H118" s="45"/>
    </row>
    <row r="119" s="2" customFormat="1" ht="16.8" customHeight="1">
      <c r="A119" s="39"/>
      <c r="B119" s="45"/>
      <c r="C119" s="316" t="s">
        <v>1392</v>
      </c>
      <c r="D119" s="316" t="s">
        <v>1393</v>
      </c>
      <c r="E119" s="18" t="s">
        <v>179</v>
      </c>
      <c r="F119" s="317">
        <v>444.52800000000002</v>
      </c>
      <c r="G119" s="39"/>
      <c r="H119" s="45"/>
    </row>
    <row r="120" s="2" customFormat="1" ht="16.8" customHeight="1">
      <c r="A120" s="39"/>
      <c r="B120" s="45"/>
      <c r="C120" s="316" t="s">
        <v>1396</v>
      </c>
      <c r="D120" s="316" t="s">
        <v>1397</v>
      </c>
      <c r="E120" s="18" t="s">
        <v>179</v>
      </c>
      <c r="F120" s="317">
        <v>444.52800000000002</v>
      </c>
      <c r="G120" s="39"/>
      <c r="H120" s="45"/>
    </row>
    <row r="121" s="2" customFormat="1" ht="16.8" customHeight="1">
      <c r="A121" s="39"/>
      <c r="B121" s="45"/>
      <c r="C121" s="312" t="s">
        <v>121</v>
      </c>
      <c r="D121" s="313" t="s">
        <v>1</v>
      </c>
      <c r="E121" s="314" t="s">
        <v>1</v>
      </c>
      <c r="F121" s="315">
        <v>3.7799999999999998</v>
      </c>
      <c r="G121" s="39"/>
      <c r="H121" s="45"/>
    </row>
    <row r="122" s="2" customFormat="1" ht="16.8" customHeight="1">
      <c r="A122" s="39"/>
      <c r="B122" s="45"/>
      <c r="C122" s="316" t="s">
        <v>1</v>
      </c>
      <c r="D122" s="316" t="s">
        <v>184</v>
      </c>
      <c r="E122" s="18" t="s">
        <v>1</v>
      </c>
      <c r="F122" s="317">
        <v>0</v>
      </c>
      <c r="G122" s="39"/>
      <c r="H122" s="45"/>
    </row>
    <row r="123" s="2" customFormat="1" ht="16.8" customHeight="1">
      <c r="A123" s="39"/>
      <c r="B123" s="45"/>
      <c r="C123" s="316" t="s">
        <v>1</v>
      </c>
      <c r="D123" s="316" t="s">
        <v>942</v>
      </c>
      <c r="E123" s="18" t="s">
        <v>1</v>
      </c>
      <c r="F123" s="317">
        <v>3.7799999999999998</v>
      </c>
      <c r="G123" s="39"/>
      <c r="H123" s="45"/>
    </row>
    <row r="124" s="2" customFormat="1" ht="16.8" customHeight="1">
      <c r="A124" s="39"/>
      <c r="B124" s="45"/>
      <c r="C124" s="316" t="s">
        <v>121</v>
      </c>
      <c r="D124" s="316" t="s">
        <v>189</v>
      </c>
      <c r="E124" s="18" t="s">
        <v>1</v>
      </c>
      <c r="F124" s="317">
        <v>3.7799999999999998</v>
      </c>
      <c r="G124" s="39"/>
      <c r="H124" s="45"/>
    </row>
    <row r="125" s="2" customFormat="1" ht="16.8" customHeight="1">
      <c r="A125" s="39"/>
      <c r="B125" s="45"/>
      <c r="C125" s="318" t="s">
        <v>1648</v>
      </c>
      <c r="D125" s="39"/>
      <c r="E125" s="39"/>
      <c r="F125" s="39"/>
      <c r="G125" s="39"/>
      <c r="H125" s="45"/>
    </row>
    <row r="126" s="2" customFormat="1" ht="16.8" customHeight="1">
      <c r="A126" s="39"/>
      <c r="B126" s="45"/>
      <c r="C126" s="316" t="s">
        <v>939</v>
      </c>
      <c r="D126" s="316" t="s">
        <v>940</v>
      </c>
      <c r="E126" s="18" t="s">
        <v>179</v>
      </c>
      <c r="F126" s="317">
        <v>3.7799999999999998</v>
      </c>
      <c r="G126" s="39"/>
      <c r="H126" s="45"/>
    </row>
    <row r="127" s="2" customFormat="1" ht="16.8" customHeight="1">
      <c r="A127" s="39"/>
      <c r="B127" s="45"/>
      <c r="C127" s="316" t="s">
        <v>1381</v>
      </c>
      <c r="D127" s="316" t="s">
        <v>1382</v>
      </c>
      <c r="E127" s="18" t="s">
        <v>179</v>
      </c>
      <c r="F127" s="317">
        <v>444.52800000000002</v>
      </c>
      <c r="G127" s="39"/>
      <c r="H127" s="45"/>
    </row>
    <row r="128" s="2" customFormat="1" ht="16.8" customHeight="1">
      <c r="A128" s="39"/>
      <c r="B128" s="45"/>
      <c r="C128" s="316" t="s">
        <v>1392</v>
      </c>
      <c r="D128" s="316" t="s">
        <v>1393</v>
      </c>
      <c r="E128" s="18" t="s">
        <v>179</v>
      </c>
      <c r="F128" s="317">
        <v>444.52800000000002</v>
      </c>
      <c r="G128" s="39"/>
      <c r="H128" s="45"/>
    </row>
    <row r="129" s="2" customFormat="1" ht="16.8" customHeight="1">
      <c r="A129" s="39"/>
      <c r="B129" s="45"/>
      <c r="C129" s="316" t="s">
        <v>1396</v>
      </c>
      <c r="D129" s="316" t="s">
        <v>1397</v>
      </c>
      <c r="E129" s="18" t="s">
        <v>179</v>
      </c>
      <c r="F129" s="317">
        <v>444.52800000000002</v>
      </c>
      <c r="G129" s="39"/>
      <c r="H129" s="45"/>
    </row>
    <row r="130" s="2" customFormat="1" ht="16.8" customHeight="1">
      <c r="A130" s="39"/>
      <c r="B130" s="45"/>
      <c r="C130" s="312" t="s">
        <v>123</v>
      </c>
      <c r="D130" s="313" t="s">
        <v>1</v>
      </c>
      <c r="E130" s="314" t="s">
        <v>1</v>
      </c>
      <c r="F130" s="315">
        <v>65.974999999999994</v>
      </c>
      <c r="G130" s="39"/>
      <c r="H130" s="45"/>
    </row>
    <row r="131" s="2" customFormat="1" ht="16.8" customHeight="1">
      <c r="A131" s="39"/>
      <c r="B131" s="45"/>
      <c r="C131" s="316" t="s">
        <v>1</v>
      </c>
      <c r="D131" s="316" t="s">
        <v>947</v>
      </c>
      <c r="E131" s="18" t="s">
        <v>1</v>
      </c>
      <c r="F131" s="317">
        <v>0</v>
      </c>
      <c r="G131" s="39"/>
      <c r="H131" s="45"/>
    </row>
    <row r="132" s="2" customFormat="1" ht="16.8" customHeight="1">
      <c r="A132" s="39"/>
      <c r="B132" s="45"/>
      <c r="C132" s="316" t="s">
        <v>1</v>
      </c>
      <c r="D132" s="316" t="s">
        <v>948</v>
      </c>
      <c r="E132" s="18" t="s">
        <v>1</v>
      </c>
      <c r="F132" s="317">
        <v>17.875</v>
      </c>
      <c r="G132" s="39"/>
      <c r="H132" s="45"/>
    </row>
    <row r="133" s="2" customFormat="1" ht="16.8" customHeight="1">
      <c r="A133" s="39"/>
      <c r="B133" s="45"/>
      <c r="C133" s="316" t="s">
        <v>1</v>
      </c>
      <c r="D133" s="316" t="s">
        <v>949</v>
      </c>
      <c r="E133" s="18" t="s">
        <v>1</v>
      </c>
      <c r="F133" s="317">
        <v>0</v>
      </c>
      <c r="G133" s="39"/>
      <c r="H133" s="45"/>
    </row>
    <row r="134" s="2" customFormat="1" ht="16.8" customHeight="1">
      <c r="A134" s="39"/>
      <c r="B134" s="45"/>
      <c r="C134" s="316" t="s">
        <v>1</v>
      </c>
      <c r="D134" s="316" t="s">
        <v>950</v>
      </c>
      <c r="E134" s="18" t="s">
        <v>1</v>
      </c>
      <c r="F134" s="317">
        <v>24.050000000000001</v>
      </c>
      <c r="G134" s="39"/>
      <c r="H134" s="45"/>
    </row>
    <row r="135" s="2" customFormat="1" ht="16.8" customHeight="1">
      <c r="A135" s="39"/>
      <c r="B135" s="45"/>
      <c r="C135" s="316" t="s">
        <v>1</v>
      </c>
      <c r="D135" s="316" t="s">
        <v>951</v>
      </c>
      <c r="E135" s="18" t="s">
        <v>1</v>
      </c>
      <c r="F135" s="317">
        <v>0</v>
      </c>
      <c r="G135" s="39"/>
      <c r="H135" s="45"/>
    </row>
    <row r="136" s="2" customFormat="1" ht="16.8" customHeight="1">
      <c r="A136" s="39"/>
      <c r="B136" s="45"/>
      <c r="C136" s="316" t="s">
        <v>1</v>
      </c>
      <c r="D136" s="316" t="s">
        <v>950</v>
      </c>
      <c r="E136" s="18" t="s">
        <v>1</v>
      </c>
      <c r="F136" s="317">
        <v>24.050000000000001</v>
      </c>
      <c r="G136" s="39"/>
      <c r="H136" s="45"/>
    </row>
    <row r="137" s="2" customFormat="1" ht="16.8" customHeight="1">
      <c r="A137" s="39"/>
      <c r="B137" s="45"/>
      <c r="C137" s="316" t="s">
        <v>123</v>
      </c>
      <c r="D137" s="316" t="s">
        <v>187</v>
      </c>
      <c r="E137" s="18" t="s">
        <v>1</v>
      </c>
      <c r="F137" s="317">
        <v>65.974999999999994</v>
      </c>
      <c r="G137" s="39"/>
      <c r="H137" s="45"/>
    </row>
    <row r="138" s="2" customFormat="1" ht="16.8" customHeight="1">
      <c r="A138" s="39"/>
      <c r="B138" s="45"/>
      <c r="C138" s="318" t="s">
        <v>1648</v>
      </c>
      <c r="D138" s="39"/>
      <c r="E138" s="39"/>
      <c r="F138" s="39"/>
      <c r="G138" s="39"/>
      <c r="H138" s="45"/>
    </row>
    <row r="139" s="2" customFormat="1" ht="16.8" customHeight="1">
      <c r="A139" s="39"/>
      <c r="B139" s="45"/>
      <c r="C139" s="316" t="s">
        <v>944</v>
      </c>
      <c r="D139" s="316" t="s">
        <v>945</v>
      </c>
      <c r="E139" s="18" t="s">
        <v>179</v>
      </c>
      <c r="F139" s="317">
        <v>65.974999999999994</v>
      </c>
      <c r="G139" s="39"/>
      <c r="H139" s="45"/>
    </row>
    <row r="140" s="2" customFormat="1" ht="16.8" customHeight="1">
      <c r="A140" s="39"/>
      <c r="B140" s="45"/>
      <c r="C140" s="316" t="s">
        <v>1381</v>
      </c>
      <c r="D140" s="316" t="s">
        <v>1382</v>
      </c>
      <c r="E140" s="18" t="s">
        <v>179</v>
      </c>
      <c r="F140" s="317">
        <v>444.52800000000002</v>
      </c>
      <c r="G140" s="39"/>
      <c r="H140" s="45"/>
    </row>
    <row r="141" s="2" customFormat="1" ht="16.8" customHeight="1">
      <c r="A141" s="39"/>
      <c r="B141" s="45"/>
      <c r="C141" s="316" t="s">
        <v>1392</v>
      </c>
      <c r="D141" s="316" t="s">
        <v>1393</v>
      </c>
      <c r="E141" s="18" t="s">
        <v>179</v>
      </c>
      <c r="F141" s="317">
        <v>444.52800000000002</v>
      </c>
      <c r="G141" s="39"/>
      <c r="H141" s="45"/>
    </row>
    <row r="142" s="2" customFormat="1" ht="16.8" customHeight="1">
      <c r="A142" s="39"/>
      <c r="B142" s="45"/>
      <c r="C142" s="316" t="s">
        <v>1396</v>
      </c>
      <c r="D142" s="316" t="s">
        <v>1397</v>
      </c>
      <c r="E142" s="18" t="s">
        <v>179</v>
      </c>
      <c r="F142" s="317">
        <v>444.52800000000002</v>
      </c>
      <c r="G142" s="39"/>
      <c r="H142" s="45"/>
    </row>
    <row r="143" s="2" customFormat="1" ht="16.8" customHeight="1">
      <c r="A143" s="39"/>
      <c r="B143" s="45"/>
      <c r="C143" s="312" t="s">
        <v>125</v>
      </c>
      <c r="D143" s="313" t="s">
        <v>1</v>
      </c>
      <c r="E143" s="314" t="s">
        <v>1</v>
      </c>
      <c r="F143" s="315">
        <v>253.37000000000001</v>
      </c>
      <c r="G143" s="39"/>
      <c r="H143" s="45"/>
    </row>
    <row r="144" s="2" customFormat="1" ht="16.8" customHeight="1">
      <c r="A144" s="39"/>
      <c r="B144" s="45"/>
      <c r="C144" s="316" t="s">
        <v>1</v>
      </c>
      <c r="D144" s="316" t="s">
        <v>956</v>
      </c>
      <c r="E144" s="18" t="s">
        <v>1</v>
      </c>
      <c r="F144" s="317">
        <v>0</v>
      </c>
      <c r="G144" s="39"/>
      <c r="H144" s="45"/>
    </row>
    <row r="145" s="2" customFormat="1" ht="16.8" customHeight="1">
      <c r="A145" s="39"/>
      <c r="B145" s="45"/>
      <c r="C145" s="316" t="s">
        <v>1</v>
      </c>
      <c r="D145" s="316" t="s">
        <v>957</v>
      </c>
      <c r="E145" s="18" t="s">
        <v>1</v>
      </c>
      <c r="F145" s="317">
        <v>38.899999999999999</v>
      </c>
      <c r="G145" s="39"/>
      <c r="H145" s="45"/>
    </row>
    <row r="146" s="2" customFormat="1" ht="16.8" customHeight="1">
      <c r="A146" s="39"/>
      <c r="B146" s="45"/>
      <c r="C146" s="316" t="s">
        <v>1</v>
      </c>
      <c r="D146" s="316" t="s">
        <v>958</v>
      </c>
      <c r="E146" s="18" t="s">
        <v>1</v>
      </c>
      <c r="F146" s="317">
        <v>43.030000000000001</v>
      </c>
      <c r="G146" s="39"/>
      <c r="H146" s="45"/>
    </row>
    <row r="147" s="2" customFormat="1" ht="16.8" customHeight="1">
      <c r="A147" s="39"/>
      <c r="B147" s="45"/>
      <c r="C147" s="316" t="s">
        <v>1</v>
      </c>
      <c r="D147" s="316" t="s">
        <v>959</v>
      </c>
      <c r="E147" s="18" t="s">
        <v>1</v>
      </c>
      <c r="F147" s="317">
        <v>85.719999999999999</v>
      </c>
      <c r="G147" s="39"/>
      <c r="H147" s="45"/>
    </row>
    <row r="148" s="2" customFormat="1" ht="16.8" customHeight="1">
      <c r="A148" s="39"/>
      <c r="B148" s="45"/>
      <c r="C148" s="316" t="s">
        <v>1</v>
      </c>
      <c r="D148" s="316" t="s">
        <v>960</v>
      </c>
      <c r="E148" s="18" t="s">
        <v>1</v>
      </c>
      <c r="F148" s="317">
        <v>85.719999999999999</v>
      </c>
      <c r="G148" s="39"/>
      <c r="H148" s="45"/>
    </row>
    <row r="149" s="2" customFormat="1" ht="16.8" customHeight="1">
      <c r="A149" s="39"/>
      <c r="B149" s="45"/>
      <c r="C149" s="316" t="s">
        <v>125</v>
      </c>
      <c r="D149" s="316" t="s">
        <v>187</v>
      </c>
      <c r="E149" s="18" t="s">
        <v>1</v>
      </c>
      <c r="F149" s="317">
        <v>253.37000000000001</v>
      </c>
      <c r="G149" s="39"/>
      <c r="H149" s="45"/>
    </row>
    <row r="150" s="2" customFormat="1" ht="16.8" customHeight="1">
      <c r="A150" s="39"/>
      <c r="B150" s="45"/>
      <c r="C150" s="318" t="s">
        <v>1648</v>
      </c>
      <c r="D150" s="39"/>
      <c r="E150" s="39"/>
      <c r="F150" s="39"/>
      <c r="G150" s="39"/>
      <c r="H150" s="45"/>
    </row>
    <row r="151" s="2" customFormat="1" ht="16.8" customHeight="1">
      <c r="A151" s="39"/>
      <c r="B151" s="45"/>
      <c r="C151" s="316" t="s">
        <v>953</v>
      </c>
      <c r="D151" s="316" t="s">
        <v>954</v>
      </c>
      <c r="E151" s="18" t="s">
        <v>439</v>
      </c>
      <c r="F151" s="317">
        <v>253.37000000000001</v>
      </c>
      <c r="G151" s="39"/>
      <c r="H151" s="45"/>
    </row>
    <row r="152" s="2" customFormat="1" ht="16.8" customHeight="1">
      <c r="A152" s="39"/>
      <c r="B152" s="45"/>
      <c r="C152" s="316" t="s">
        <v>1381</v>
      </c>
      <c r="D152" s="316" t="s">
        <v>1382</v>
      </c>
      <c r="E152" s="18" t="s">
        <v>179</v>
      </c>
      <c r="F152" s="317">
        <v>444.52800000000002</v>
      </c>
      <c r="G152" s="39"/>
      <c r="H152" s="45"/>
    </row>
    <row r="153" s="2" customFormat="1" ht="16.8" customHeight="1">
      <c r="A153" s="39"/>
      <c r="B153" s="45"/>
      <c r="C153" s="316" t="s">
        <v>1392</v>
      </c>
      <c r="D153" s="316" t="s">
        <v>1393</v>
      </c>
      <c r="E153" s="18" t="s">
        <v>179</v>
      </c>
      <c r="F153" s="317">
        <v>444.52800000000002</v>
      </c>
      <c r="G153" s="39"/>
      <c r="H153" s="45"/>
    </row>
    <row r="154" s="2" customFormat="1" ht="16.8" customHeight="1">
      <c r="A154" s="39"/>
      <c r="B154" s="45"/>
      <c r="C154" s="316" t="s">
        <v>1396</v>
      </c>
      <c r="D154" s="316" t="s">
        <v>1397</v>
      </c>
      <c r="E154" s="18" t="s">
        <v>179</v>
      </c>
      <c r="F154" s="317">
        <v>444.52800000000002</v>
      </c>
      <c r="G154" s="39"/>
      <c r="H154" s="45"/>
    </row>
    <row r="155" s="2" customFormat="1" ht="16.8" customHeight="1">
      <c r="A155" s="39"/>
      <c r="B155" s="45"/>
      <c r="C155" s="312" t="s">
        <v>1649</v>
      </c>
      <c r="D155" s="313" t="s">
        <v>1</v>
      </c>
      <c r="E155" s="314" t="s">
        <v>1</v>
      </c>
      <c r="F155" s="315">
        <v>14.805</v>
      </c>
      <c r="G155" s="39"/>
      <c r="H155" s="45"/>
    </row>
    <row r="156" s="2" customFormat="1" ht="16.8" customHeight="1">
      <c r="A156" s="39"/>
      <c r="B156" s="45"/>
      <c r="C156" s="312" t="s">
        <v>127</v>
      </c>
      <c r="D156" s="313" t="s">
        <v>1</v>
      </c>
      <c r="E156" s="314" t="s">
        <v>1</v>
      </c>
      <c r="F156" s="315">
        <v>0</v>
      </c>
      <c r="G156" s="39"/>
      <c r="H156" s="45"/>
    </row>
    <row r="157" s="2" customFormat="1" ht="16.8" customHeight="1">
      <c r="A157" s="39"/>
      <c r="B157" s="45"/>
      <c r="C157" s="316" t="s">
        <v>1</v>
      </c>
      <c r="D157" s="316" t="s">
        <v>382</v>
      </c>
      <c r="E157" s="18" t="s">
        <v>1</v>
      </c>
      <c r="F157" s="317">
        <v>0</v>
      </c>
      <c r="G157" s="39"/>
      <c r="H157" s="45"/>
    </row>
    <row r="158" s="2" customFormat="1" ht="16.8" customHeight="1">
      <c r="A158" s="39"/>
      <c r="B158" s="45"/>
      <c r="C158" s="316" t="s">
        <v>1</v>
      </c>
      <c r="D158" s="316" t="s">
        <v>76</v>
      </c>
      <c r="E158" s="18" t="s">
        <v>1</v>
      </c>
      <c r="F158" s="317">
        <v>0</v>
      </c>
      <c r="G158" s="39"/>
      <c r="H158" s="45"/>
    </row>
    <row r="159" s="2" customFormat="1" ht="16.8" customHeight="1">
      <c r="A159" s="39"/>
      <c r="B159" s="45"/>
      <c r="C159" s="316" t="s">
        <v>127</v>
      </c>
      <c r="D159" s="316" t="s">
        <v>187</v>
      </c>
      <c r="E159" s="18" t="s">
        <v>1</v>
      </c>
      <c r="F159" s="317">
        <v>0</v>
      </c>
      <c r="G159" s="39"/>
      <c r="H159" s="45"/>
    </row>
    <row r="160" s="2" customFormat="1" ht="16.8" customHeight="1">
      <c r="A160" s="39"/>
      <c r="B160" s="45"/>
      <c r="C160" s="318" t="s">
        <v>1648</v>
      </c>
      <c r="D160" s="39"/>
      <c r="E160" s="39"/>
      <c r="F160" s="39"/>
      <c r="G160" s="39"/>
      <c r="H160" s="45"/>
    </row>
    <row r="161" s="2" customFormat="1" ht="16.8" customHeight="1">
      <c r="A161" s="39"/>
      <c r="B161" s="45"/>
      <c r="C161" s="316" t="s">
        <v>377</v>
      </c>
      <c r="D161" s="316" t="s">
        <v>378</v>
      </c>
      <c r="E161" s="18" t="s">
        <v>179</v>
      </c>
      <c r="F161" s="317">
        <v>140.25999999999999</v>
      </c>
      <c r="G161" s="39"/>
      <c r="H161" s="45"/>
    </row>
    <row r="162" s="2" customFormat="1" ht="16.8" customHeight="1">
      <c r="A162" s="39"/>
      <c r="B162" s="45"/>
      <c r="C162" s="316" t="s">
        <v>1381</v>
      </c>
      <c r="D162" s="316" t="s">
        <v>1382</v>
      </c>
      <c r="E162" s="18" t="s">
        <v>179</v>
      </c>
      <c r="F162" s="317">
        <v>444.52800000000002</v>
      </c>
      <c r="G162" s="39"/>
      <c r="H162" s="45"/>
    </row>
    <row r="163" s="2" customFormat="1" ht="16.8" customHeight="1">
      <c r="A163" s="39"/>
      <c r="B163" s="45"/>
      <c r="C163" s="316" t="s">
        <v>1392</v>
      </c>
      <c r="D163" s="316" t="s">
        <v>1393</v>
      </c>
      <c r="E163" s="18" t="s">
        <v>179</v>
      </c>
      <c r="F163" s="317">
        <v>444.52800000000002</v>
      </c>
      <c r="G163" s="39"/>
      <c r="H163" s="45"/>
    </row>
    <row r="164" s="2" customFormat="1" ht="16.8" customHeight="1">
      <c r="A164" s="39"/>
      <c r="B164" s="45"/>
      <c r="C164" s="316" t="s">
        <v>1396</v>
      </c>
      <c r="D164" s="316" t="s">
        <v>1397</v>
      </c>
      <c r="E164" s="18" t="s">
        <v>179</v>
      </c>
      <c r="F164" s="317">
        <v>444.52800000000002</v>
      </c>
      <c r="G164" s="39"/>
      <c r="H164" s="45"/>
    </row>
    <row r="165" s="2" customFormat="1" ht="16.8" customHeight="1">
      <c r="A165" s="39"/>
      <c r="B165" s="45"/>
      <c r="C165" s="312" t="s">
        <v>128</v>
      </c>
      <c r="D165" s="313" t="s">
        <v>1</v>
      </c>
      <c r="E165" s="314" t="s">
        <v>1</v>
      </c>
      <c r="F165" s="315">
        <v>156.08500000000001</v>
      </c>
      <c r="G165" s="39"/>
      <c r="H165" s="45"/>
    </row>
    <row r="166" s="2" customFormat="1" ht="16.8" customHeight="1">
      <c r="A166" s="39"/>
      <c r="B166" s="45"/>
      <c r="C166" s="316" t="s">
        <v>1</v>
      </c>
      <c r="D166" s="316" t="s">
        <v>205</v>
      </c>
      <c r="E166" s="18" t="s">
        <v>1</v>
      </c>
      <c r="F166" s="317">
        <v>0</v>
      </c>
      <c r="G166" s="39"/>
      <c r="H166" s="45"/>
    </row>
    <row r="167" s="2" customFormat="1" ht="16.8" customHeight="1">
      <c r="A167" s="39"/>
      <c r="B167" s="45"/>
      <c r="C167" s="316" t="s">
        <v>1</v>
      </c>
      <c r="D167" s="316" t="s">
        <v>243</v>
      </c>
      <c r="E167" s="18" t="s">
        <v>1</v>
      </c>
      <c r="F167" s="317">
        <v>42.674999999999997</v>
      </c>
      <c r="G167" s="39"/>
      <c r="H167" s="45"/>
    </row>
    <row r="168" s="2" customFormat="1" ht="16.8" customHeight="1">
      <c r="A168" s="39"/>
      <c r="B168" s="45"/>
      <c r="C168" s="316" t="s">
        <v>1</v>
      </c>
      <c r="D168" s="316" t="s">
        <v>244</v>
      </c>
      <c r="E168" s="18" t="s">
        <v>1</v>
      </c>
      <c r="F168" s="317">
        <v>3.5600000000000001</v>
      </c>
      <c r="G168" s="39"/>
      <c r="H168" s="45"/>
    </row>
    <row r="169" s="2" customFormat="1" ht="16.8" customHeight="1">
      <c r="A169" s="39"/>
      <c r="B169" s="45"/>
      <c r="C169" s="316" t="s">
        <v>1</v>
      </c>
      <c r="D169" s="316" t="s">
        <v>245</v>
      </c>
      <c r="E169" s="18" t="s">
        <v>1</v>
      </c>
      <c r="F169" s="317">
        <v>49.335000000000001</v>
      </c>
      <c r="G169" s="39"/>
      <c r="H169" s="45"/>
    </row>
    <row r="170" s="2" customFormat="1" ht="16.8" customHeight="1">
      <c r="A170" s="39"/>
      <c r="B170" s="45"/>
      <c r="C170" s="316" t="s">
        <v>1</v>
      </c>
      <c r="D170" s="316" t="s">
        <v>246</v>
      </c>
      <c r="E170" s="18" t="s">
        <v>1</v>
      </c>
      <c r="F170" s="317">
        <v>17.440000000000001</v>
      </c>
      <c r="G170" s="39"/>
      <c r="H170" s="45"/>
    </row>
    <row r="171" s="2" customFormat="1" ht="16.8" customHeight="1">
      <c r="A171" s="39"/>
      <c r="B171" s="45"/>
      <c r="C171" s="316" t="s">
        <v>1</v>
      </c>
      <c r="D171" s="316" t="s">
        <v>210</v>
      </c>
      <c r="E171" s="18" t="s">
        <v>1</v>
      </c>
      <c r="F171" s="317">
        <v>0</v>
      </c>
      <c r="G171" s="39"/>
      <c r="H171" s="45"/>
    </row>
    <row r="172" s="2" customFormat="1" ht="16.8" customHeight="1">
      <c r="A172" s="39"/>
      <c r="B172" s="45"/>
      <c r="C172" s="316" t="s">
        <v>1</v>
      </c>
      <c r="D172" s="316" t="s">
        <v>247</v>
      </c>
      <c r="E172" s="18" t="s">
        <v>1</v>
      </c>
      <c r="F172" s="317">
        <v>7.1550000000000002</v>
      </c>
      <c r="G172" s="39"/>
      <c r="H172" s="45"/>
    </row>
    <row r="173" s="2" customFormat="1" ht="16.8" customHeight="1">
      <c r="A173" s="39"/>
      <c r="B173" s="45"/>
      <c r="C173" s="316" t="s">
        <v>1</v>
      </c>
      <c r="D173" s="316" t="s">
        <v>212</v>
      </c>
      <c r="E173" s="18" t="s">
        <v>1</v>
      </c>
      <c r="F173" s="317">
        <v>14.85</v>
      </c>
      <c r="G173" s="39"/>
      <c r="H173" s="45"/>
    </row>
    <row r="174" s="2" customFormat="1" ht="16.8" customHeight="1">
      <c r="A174" s="39"/>
      <c r="B174" s="45"/>
      <c r="C174" s="316" t="s">
        <v>1</v>
      </c>
      <c r="D174" s="316" t="s">
        <v>213</v>
      </c>
      <c r="E174" s="18" t="s">
        <v>1</v>
      </c>
      <c r="F174" s="317">
        <v>0</v>
      </c>
      <c r="G174" s="39"/>
      <c r="H174" s="45"/>
    </row>
    <row r="175" s="2" customFormat="1" ht="16.8" customHeight="1">
      <c r="A175" s="39"/>
      <c r="B175" s="45"/>
      <c r="C175" s="316" t="s">
        <v>1</v>
      </c>
      <c r="D175" s="316" t="s">
        <v>248</v>
      </c>
      <c r="E175" s="18" t="s">
        <v>1</v>
      </c>
      <c r="F175" s="317">
        <v>21.07</v>
      </c>
      <c r="G175" s="39"/>
      <c r="H175" s="45"/>
    </row>
    <row r="176" s="2" customFormat="1" ht="16.8" customHeight="1">
      <c r="A176" s="39"/>
      <c r="B176" s="45"/>
      <c r="C176" s="316" t="s">
        <v>128</v>
      </c>
      <c r="D176" s="316" t="s">
        <v>189</v>
      </c>
      <c r="E176" s="18" t="s">
        <v>1</v>
      </c>
      <c r="F176" s="317">
        <v>156.08500000000001</v>
      </c>
      <c r="G176" s="39"/>
      <c r="H176" s="45"/>
    </row>
    <row r="177" s="2" customFormat="1" ht="16.8" customHeight="1">
      <c r="A177" s="39"/>
      <c r="B177" s="45"/>
      <c r="C177" s="318" t="s">
        <v>1648</v>
      </c>
      <c r="D177" s="39"/>
      <c r="E177" s="39"/>
      <c r="F177" s="39"/>
      <c r="G177" s="39"/>
      <c r="H177" s="45"/>
    </row>
    <row r="178" s="2" customFormat="1" ht="16.8" customHeight="1">
      <c r="A178" s="39"/>
      <c r="B178" s="45"/>
      <c r="C178" s="316" t="s">
        <v>240</v>
      </c>
      <c r="D178" s="316" t="s">
        <v>241</v>
      </c>
      <c r="E178" s="18" t="s">
        <v>203</v>
      </c>
      <c r="F178" s="317">
        <v>156.08500000000001</v>
      </c>
      <c r="G178" s="39"/>
      <c r="H178" s="45"/>
    </row>
    <row r="179" s="2" customFormat="1">
      <c r="A179" s="39"/>
      <c r="B179" s="45"/>
      <c r="C179" s="316" t="s">
        <v>216</v>
      </c>
      <c r="D179" s="316" t="s">
        <v>217</v>
      </c>
      <c r="E179" s="18" t="s">
        <v>203</v>
      </c>
      <c r="F179" s="317">
        <v>156.08500000000001</v>
      </c>
      <c r="G179" s="39"/>
      <c r="H179" s="45"/>
    </row>
    <row r="180" s="2" customFormat="1">
      <c r="A180" s="39"/>
      <c r="B180" s="45"/>
      <c r="C180" s="316" t="s">
        <v>220</v>
      </c>
      <c r="D180" s="316" t="s">
        <v>221</v>
      </c>
      <c r="E180" s="18" t="s">
        <v>203</v>
      </c>
      <c r="F180" s="317">
        <v>94.501000000000005</v>
      </c>
      <c r="G180" s="39"/>
      <c r="H180" s="45"/>
    </row>
    <row r="181" s="2" customFormat="1" ht="16.8" customHeight="1">
      <c r="A181" s="39"/>
      <c r="B181" s="45"/>
      <c r="C181" s="316" t="s">
        <v>225</v>
      </c>
      <c r="D181" s="316" t="s">
        <v>226</v>
      </c>
      <c r="E181" s="18" t="s">
        <v>203</v>
      </c>
      <c r="F181" s="317">
        <v>501.17200000000003</v>
      </c>
      <c r="G181" s="39"/>
      <c r="H181" s="45"/>
    </row>
    <row r="182" s="2" customFormat="1" ht="16.8" customHeight="1">
      <c r="A182" s="39"/>
      <c r="B182" s="45"/>
      <c r="C182" s="316" t="s">
        <v>235</v>
      </c>
      <c r="D182" s="316" t="s">
        <v>236</v>
      </c>
      <c r="E182" s="18" t="s">
        <v>203</v>
      </c>
      <c r="F182" s="317">
        <v>250.58600000000001</v>
      </c>
      <c r="G182" s="39"/>
      <c r="H182" s="45"/>
    </row>
    <row r="183" s="2" customFormat="1" ht="7.44" customHeight="1">
      <c r="A183" s="39"/>
      <c r="B183" s="181"/>
      <c r="C183" s="182"/>
      <c r="D183" s="182"/>
      <c r="E183" s="182"/>
      <c r="F183" s="182"/>
      <c r="G183" s="182"/>
      <c r="H183" s="45"/>
    </row>
    <row r="184" s="2" customFormat="1">
      <c r="A184" s="39"/>
      <c r="B184" s="39"/>
      <c r="C184" s="39"/>
      <c r="D184" s="39"/>
      <c r="E184" s="39"/>
      <c r="F184" s="39"/>
      <c r="G184" s="39"/>
      <c r="H184" s="39"/>
    </row>
  </sheetData>
  <sheetProtection sheet="1" formatColumns="0" formatRows="0" objects="1" scenarios="1" spinCount="100000" saltValue="mWXXAt+gO+OMkPR/y9rd8MZ0VgyYD2sJxdPGGXDMYTax1VPiXR1kCDlVYVKlkjpgaC8ruAkvw3vp6cJfId+r0A==" hashValue="klPAEBJxWhNj/O6SaE2DeGxDOZID4B6/i3+jHvviTbCO+H8t8iOQD9/hi89586L/LLf1/17rkywDATcB9C5d/A==" algorithmName="SHA-512" password="C67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Škrabal</dc:creator>
  <cp:lastModifiedBy>Martin Škrabal</cp:lastModifiedBy>
  <dcterms:created xsi:type="dcterms:W3CDTF">2026-02-02T19:57:04Z</dcterms:created>
  <dcterms:modified xsi:type="dcterms:W3CDTF">2026-02-02T19:57:11Z</dcterms:modified>
</cp:coreProperties>
</file>